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G5"/>
  <c r="B6"/>
  <c r="C6"/>
  <c r="D6"/>
  <c r="G6"/>
  <c r="B7"/>
  <c r="C7"/>
  <c r="D7"/>
  <c r="G7"/>
  <c r="B8"/>
  <c r="C8"/>
  <c r="D8"/>
  <c r="G8"/>
  <c r="B9"/>
  <c r="C9"/>
  <c r="D9"/>
  <c r="G9"/>
  <c r="B10"/>
  <c r="C10"/>
  <c r="D10"/>
  <c r="G10"/>
  <c r="B11"/>
  <c r="C11"/>
  <c r="D11"/>
  <c r="G11"/>
  <c r="B12"/>
  <c r="C12"/>
  <c r="D12"/>
  <c r="G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C34"/>
  <c r="D34"/>
  <c r="G34"/>
  <c r="B35"/>
  <c r="C35"/>
  <c r="D35"/>
  <c r="G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G59"/>
  <c r="B60"/>
  <c r="C60"/>
  <c r="D60"/>
  <c r="G60"/>
  <c r="B61"/>
  <c r="B62"/>
  <c r="C62"/>
  <c r="D62"/>
  <c r="B63"/>
  <c r="C63"/>
  <c r="D63"/>
  <c r="B64"/>
  <c r="B65"/>
  <c r="C65"/>
  <c r="D65"/>
  <c r="G65"/>
  <c r="B66"/>
  <c r="C66"/>
  <c r="D66"/>
  <c r="G66"/>
  <c r="B67"/>
  <c r="B68"/>
  <c r="C68"/>
  <c r="D68"/>
  <c r="B69"/>
  <c r="C69"/>
  <c r="D69"/>
  <c r="B70"/>
  <c r="B71"/>
  <c r="C71"/>
  <c r="D71"/>
  <c r="G71"/>
  <c r="B72"/>
  <c r="C72"/>
  <c r="D72"/>
  <c r="G72"/>
  <c r="B73"/>
  <c r="C73"/>
  <c r="D73"/>
  <c r="G73"/>
  <c r="B74"/>
  <c r="C74"/>
  <c r="D74"/>
  <c r="G74"/>
  <c r="B75"/>
  <c r="B76"/>
  <c r="B77"/>
  <c r="C77"/>
  <c r="D77"/>
  <c r="G77"/>
  <c r="B78"/>
  <c r="C78"/>
  <c r="D78"/>
  <c r="G78"/>
  <c r="B79"/>
  <c r="C79"/>
  <c r="D79"/>
  <c r="G79"/>
  <c r="B80"/>
  <c r="C80"/>
  <c r="D80"/>
  <c r="G80"/>
  <c r="B81"/>
  <c r="C81"/>
  <c r="D81"/>
  <c r="G81"/>
  <c r="B82"/>
  <c r="C82"/>
  <c r="D82"/>
  <c r="G82"/>
  <c r="B83"/>
  <c r="C83"/>
  <c r="D83"/>
  <c r="G83"/>
  <c r="B84"/>
  <c r="B85"/>
  <c r="C85"/>
  <c r="D85"/>
  <c r="B86"/>
  <c r="C86"/>
  <c r="D86"/>
  <c r="B87"/>
  <c r="C87"/>
  <c r="D87"/>
  <c r="B88"/>
  <c r="C88"/>
  <c r="D88"/>
  <c r="B89"/>
  <c r="C89"/>
  <c r="D89"/>
  <c r="B90"/>
  <c r="C90"/>
  <c r="D90"/>
  <c r="B91"/>
  <c r="B92"/>
  <c r="C92"/>
  <c r="D92"/>
  <c r="G92"/>
  <c r="B93"/>
  <c r="C93"/>
  <c r="D93"/>
  <c r="G93"/>
  <c r="B94"/>
  <c r="C94"/>
  <c r="D94"/>
  <c r="G94"/>
  <c r="B95"/>
  <c r="C95"/>
  <c r="D95"/>
  <c r="G95"/>
  <c r="B96"/>
  <c r="C96"/>
  <c r="D96"/>
  <c r="G96"/>
  <c r="B97"/>
  <c r="C97"/>
  <c r="D97"/>
  <c r="G97"/>
  <c r="B98"/>
  <c r="C98"/>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G113"/>
  <c r="B114"/>
  <c r="C114"/>
  <c r="D114"/>
  <c r="G114"/>
  <c r="B115"/>
  <c r="C115"/>
  <c r="D115"/>
  <c r="G115"/>
  <c r="B116"/>
  <c r="C116"/>
  <c r="D116"/>
  <c r="G116"/>
  <c r="B117"/>
  <c r="C117"/>
  <c r="D117"/>
  <c r="G117"/>
  <c r="B118"/>
  <c r="C118"/>
  <c r="D118"/>
  <c r="G118"/>
  <c r="B119"/>
  <c r="C119"/>
  <c r="D119"/>
  <c r="G119"/>
  <c r="B120"/>
  <c r="B121"/>
  <c r="C121"/>
  <c r="D121"/>
  <c r="B122"/>
  <c r="C122"/>
  <c r="D122"/>
  <c r="B123"/>
  <c r="C123"/>
  <c r="D123"/>
  <c r="B124"/>
  <c r="B125"/>
  <c r="B126"/>
  <c r="C126"/>
  <c r="D126"/>
  <c r="B127"/>
  <c r="C127"/>
  <c r="D127"/>
  <c r="B128"/>
  <c r="B129"/>
  <c r="C129"/>
  <c r="D129"/>
  <c r="G129"/>
  <c r="B130"/>
  <c r="C130"/>
  <c r="D130"/>
  <c r="G130"/>
  <c r="B131"/>
  <c r="B132"/>
  <c r="B133"/>
  <c r="C133"/>
  <c r="D133"/>
  <c r="G133"/>
  <c r="B134"/>
  <c r="C134"/>
  <c r="D134"/>
  <c r="G134"/>
  <c r="B135"/>
  <c r="C135"/>
  <c r="D135"/>
  <c r="G135"/>
  <c r="B136"/>
  <c r="C136"/>
  <c r="D136"/>
  <c r="G136"/>
  <c r="B137"/>
  <c r="B138"/>
  <c r="B139"/>
  <c r="C139"/>
  <c r="D139"/>
  <c r="G139"/>
  <c r="B140"/>
  <c r="C140"/>
  <c r="D140"/>
  <c r="G140"/>
  <c r="B141"/>
  <c r="C141"/>
  <c r="D141"/>
  <c r="G141"/>
  <c r="B142"/>
  <c r="C142"/>
  <c r="D142"/>
  <c r="G142"/>
  <c r="B143"/>
  <c r="C143"/>
  <c r="D143"/>
  <c r="G143"/>
  <c r="B144"/>
  <c r="C144"/>
  <c r="D144"/>
  <c r="G144"/>
  <c r="B145"/>
  <c r="C145"/>
  <c r="D145"/>
  <c r="G145"/>
  <c r="B146"/>
  <c r="C146"/>
  <c r="D146"/>
  <c r="G146"/>
  <c r="B147"/>
  <c r="C147"/>
  <c r="D147"/>
  <c r="G147"/>
  <c r="B148"/>
  <c r="C148"/>
  <c r="D148"/>
  <c r="G148"/>
  <c r="B149"/>
  <c r="B150"/>
  <c r="B151"/>
  <c r="B152"/>
  <c r="C152"/>
  <c r="D152"/>
  <c r="B153"/>
  <c r="C153"/>
  <c r="D153"/>
  <c r="B154"/>
  <c r="C154"/>
  <c r="D154"/>
  <c r="B155"/>
  <c r="C155"/>
  <c r="D155"/>
  <c r="B156"/>
  <c r="C156"/>
  <c r="D156"/>
  <c r="B157"/>
  <c r="B158"/>
  <c r="C158"/>
  <c r="D158"/>
  <c r="G158"/>
  <c r="B159"/>
  <c r="C159"/>
  <c r="D159"/>
  <c r="G159"/>
  <c r="B160"/>
  <c r="C160"/>
  <c r="D160"/>
  <c r="G160"/>
  <c r="B161"/>
  <c r="B162"/>
  <c r="B163"/>
  <c r="C163"/>
  <c r="D163"/>
  <c r="G163"/>
  <c r="B164"/>
  <c r="C164"/>
  <c r="D164"/>
  <c r="G164"/>
  <c r="B165"/>
  <c r="C165"/>
  <c r="D165"/>
  <c r="G165"/>
  <c r="B166"/>
  <c r="C166"/>
  <c r="D166"/>
  <c r="G166"/>
  <c r="B167"/>
  <c r="B168"/>
  <c r="C168"/>
  <c r="D168"/>
  <c r="B169"/>
  <c r="C169"/>
  <c r="D169"/>
  <c r="B170"/>
  <c r="C170"/>
  <c r="D170"/>
  <c r="B171"/>
  <c r="C171"/>
  <c r="D171"/>
  <c r="B172"/>
  <c r="C172"/>
  <c r="D172"/>
  <c r="B173"/>
  <c r="C173"/>
  <c r="D173"/>
  <c r="B174"/>
  <c r="C174"/>
  <c r="D174"/>
  <c r="B175"/>
  <c r="B176"/>
  <c r="C176"/>
  <c r="D176"/>
  <c r="G176"/>
  <c r="B177"/>
  <c r="C177"/>
  <c r="D177"/>
  <c r="G177"/>
  <c r="B178"/>
  <c r="C178"/>
  <c r="D178"/>
  <c r="G178"/>
  <c r="B179"/>
  <c r="C179"/>
  <c r="D179"/>
  <c r="G179"/>
  <c r="B180"/>
  <c r="C180"/>
  <c r="D180"/>
  <c r="G180"/>
  <c r="B181"/>
  <c r="C181"/>
  <c r="D181"/>
  <c r="G181"/>
  <c r="B182"/>
  <c r="C182"/>
  <c r="D182"/>
  <c r="G182"/>
  <c r="B183"/>
  <c r="C183"/>
  <c r="D183"/>
  <c r="G183"/>
  <c r="B184"/>
  <c r="C184"/>
  <c r="D184"/>
  <c r="G184"/>
  <c r="B185"/>
  <c r="C185"/>
  <c r="D185"/>
  <c r="G185"/>
  <c r="B186"/>
  <c r="B187"/>
  <c r="C187"/>
  <c r="D187"/>
  <c r="B188"/>
  <c r="C188"/>
  <c r="D188"/>
  <c r="G188"/>
  <c r="B189"/>
  <c r="C189"/>
  <c r="D189"/>
  <c r="G189"/>
  <c r="B190"/>
  <c r="C190"/>
  <c r="D190"/>
  <c r="G190"/>
  <c r="B191"/>
  <c r="C191"/>
  <c r="D191"/>
  <c r="G191"/>
  <c r="B192"/>
  <c r="C192"/>
  <c r="D192"/>
  <c r="G192"/>
  <c r="B193"/>
  <c r="C193"/>
  <c r="D193"/>
  <c r="G193"/>
  <c r="B194"/>
  <c r="B195"/>
  <c r="B196"/>
  <c r="C196"/>
  <c r="D196"/>
  <c r="G196"/>
  <c r="B197"/>
  <c r="C197"/>
  <c r="D197"/>
  <c r="G197"/>
  <c r="B198"/>
  <c r="C198"/>
  <c r="D198"/>
  <c r="G198"/>
  <c r="B199"/>
  <c r="C199"/>
  <c r="D199"/>
  <c r="G199"/>
  <c r="B200"/>
  <c r="B201"/>
  <c r="C201"/>
  <c r="D201"/>
  <c r="G201"/>
  <c r="B202"/>
  <c r="C202"/>
  <c r="D202"/>
  <c r="G202"/>
  <c r="B203"/>
  <c r="C203"/>
  <c r="D203"/>
  <c r="G203"/>
  <c r="B204"/>
  <c r="C204"/>
  <c r="D204"/>
  <c r="G204"/>
  <c r="B205"/>
  <c r="C205"/>
  <c r="D205"/>
  <c r="G205"/>
  <c r="B206"/>
  <c r="C206"/>
  <c r="D206"/>
  <c r="G206"/>
  <c r="B207"/>
  <c r="C207"/>
  <c r="D207"/>
  <c r="G207"/>
  <c r="B208"/>
  <c r="B209"/>
  <c r="C209"/>
  <c r="D209"/>
  <c r="G209"/>
  <c r="B210"/>
  <c r="C210"/>
  <c r="D210"/>
  <c r="G210"/>
  <c r="B211"/>
  <c r="C211"/>
  <c r="D211"/>
  <c r="G211"/>
  <c r="B212"/>
  <c r="C212"/>
  <c r="D212"/>
  <c r="G212"/>
  <c r="B213"/>
  <c r="B214"/>
  <c r="B215"/>
  <c r="C215"/>
  <c r="D215"/>
  <c r="G215"/>
  <c r="B216"/>
  <c r="C216"/>
  <c r="D216"/>
  <c r="G216"/>
  <c r="B217"/>
  <c r="B218"/>
  <c r="C218"/>
  <c r="D218"/>
  <c r="G218"/>
  <c r="B219"/>
  <c r="C219"/>
  <c r="D219"/>
  <c r="G219"/>
  <c r="B220"/>
  <c r="C220"/>
  <c r="D220"/>
  <c r="G220"/>
  <c r="B221"/>
  <c r="C221"/>
  <c r="D221"/>
  <c r="G221"/>
  <c r="B222"/>
  <c r="B223"/>
  <c r="B224"/>
  <c r="C224"/>
  <c r="D224"/>
  <c r="G224"/>
  <c r="B225"/>
  <c r="C225"/>
  <c r="D225"/>
  <c r="G225"/>
  <c r="B226"/>
  <c r="B227"/>
  <c r="C227"/>
  <c r="D227"/>
  <c r="G227"/>
  <c r="B228"/>
  <c r="C228"/>
  <c r="D228"/>
  <c r="G228"/>
  <c r="B229"/>
  <c r="B230"/>
  <c r="C230"/>
  <c r="D230"/>
  <c r="G230"/>
  <c r="B231"/>
  <c r="C231"/>
  <c r="D231"/>
  <c r="G231"/>
  <c r="B232"/>
  <c r="B233"/>
  <c r="C233"/>
  <c r="D233"/>
  <c r="G233"/>
  <c r="B234"/>
  <c r="C234"/>
  <c r="D234"/>
  <c r="G234"/>
  <c r="B235"/>
  <c r="B236"/>
  <c r="C236"/>
  <c r="D236"/>
  <c r="G236"/>
  <c r="B237"/>
  <c r="C237"/>
  <c r="D237"/>
  <c r="G237"/>
  <c r="B238"/>
  <c r="C238"/>
  <c r="D238"/>
  <c r="G238"/>
  <c r="B239"/>
  <c r="B240"/>
  <c r="C240"/>
  <c r="D240"/>
  <c r="G240"/>
  <c r="B241"/>
  <c r="C241"/>
  <c r="D241"/>
  <c r="G241"/>
  <c r="B242"/>
  <c r="B243"/>
  <c r="C243"/>
  <c r="D243"/>
  <c r="G243"/>
  <c r="B244"/>
  <c r="C244"/>
  <c r="D244"/>
  <c r="G244"/>
  <c r="B245"/>
  <c r="C245"/>
  <c r="D245"/>
  <c r="G245"/>
  <c r="B246"/>
  <c r="C246"/>
  <c r="D246"/>
  <c r="G246"/>
  <c r="B247"/>
  <c r="B248"/>
  <c r="B249"/>
  <c r="C249"/>
  <c r="D249"/>
  <c r="G249"/>
  <c r="B250"/>
  <c r="C250"/>
  <c r="D250"/>
  <c r="G250"/>
  <c r="B251"/>
  <c r="C251"/>
  <c r="D251"/>
  <c r="G251"/>
  <c r="B252"/>
  <c r="C252"/>
  <c r="D252"/>
  <c r="G252"/>
  <c r="B253"/>
  <c r="C253"/>
  <c r="D253"/>
  <c r="G253"/>
  <c r="B254"/>
  <c r="B255"/>
  <c r="C255"/>
  <c r="D255"/>
  <c r="G255"/>
  <c r="B256"/>
  <c r="C256"/>
  <c r="D256"/>
  <c r="G256"/>
  <c r="B257"/>
  <c r="C257"/>
  <c r="D257"/>
  <c r="G257"/>
  <c r="B258"/>
  <c r="B259"/>
  <c r="B260"/>
  <c r="C260"/>
  <c r="D260"/>
  <c r="G260"/>
  <c r="B261"/>
  <c r="C261"/>
  <c r="D261"/>
  <c r="G261"/>
  <c r="B262"/>
  <c r="C262"/>
  <c r="D262"/>
  <c r="G262"/>
  <c r="B263"/>
  <c r="B264"/>
  <c r="C264"/>
  <c r="D264"/>
  <c r="G264"/>
  <c r="B265"/>
  <c r="C265"/>
  <c r="D265"/>
  <c r="G265"/>
  <c r="B266"/>
  <c r="C266"/>
  <c r="D266"/>
  <c r="G266"/>
  <c r="B267"/>
  <c r="B268"/>
  <c r="C268"/>
  <c r="D268"/>
  <c r="G268"/>
  <c r="B269"/>
  <c r="C269"/>
  <c r="D269"/>
  <c r="G269"/>
  <c r="B270"/>
  <c r="C270"/>
  <c r="D270"/>
  <c r="G270"/>
  <c r="B271"/>
  <c r="C271"/>
  <c r="D271"/>
  <c r="G271"/>
  <c r="B272"/>
  <c r="C272"/>
  <c r="D272"/>
  <c r="G272"/>
  <c r="B273"/>
  <c r="B274"/>
  <c r="C274"/>
  <c r="D274"/>
  <c r="G274"/>
  <c r="B275"/>
  <c r="C275"/>
  <c r="D275"/>
  <c r="G275"/>
  <c r="B276"/>
  <c r="C276"/>
  <c r="D276"/>
  <c r="G276"/>
  <c r="B277"/>
  <c r="C277"/>
  <c r="D277"/>
  <c r="G277"/>
  <c r="B278"/>
  <c r="C278"/>
  <c r="D278"/>
  <c r="G278"/>
  <c r="B279"/>
  <c r="C279"/>
  <c r="D279"/>
  <c r="G279"/>
  <c r="B280"/>
  <c r="B281"/>
  <c r="B282"/>
  <c r="B283"/>
  <c r="B284"/>
  <c r="B285"/>
  <c r="C285"/>
  <c r="D285"/>
  <c r="G285"/>
  <c r="B286"/>
  <c r="C286"/>
  <c r="D286"/>
  <c r="G286"/>
  <c r="B287"/>
  <c r="C287"/>
  <c r="D287"/>
  <c r="G287"/>
  <c r="B288"/>
  <c r="C288"/>
  <c r="D288"/>
  <c r="G288"/>
  <c r="B289"/>
  <c r="C289"/>
  <c r="D289"/>
  <c r="G289"/>
  <c r="B290"/>
  <c r="B291"/>
  <c r="B292"/>
  <c r="B293"/>
  <c r="C293"/>
  <c r="D293"/>
  <c r="G293"/>
  <c r="B294"/>
  <c r="C294"/>
  <c r="D294"/>
  <c r="G294"/>
  <c r="B295"/>
  <c r="C295"/>
  <c r="D295"/>
  <c r="G295"/>
  <c r="B296"/>
  <c r="B297"/>
  <c r="C297"/>
  <c r="D297"/>
  <c r="G297"/>
  <c r="B298"/>
  <c r="C298"/>
  <c r="D298"/>
  <c r="G298"/>
  <c r="B299"/>
  <c r="C299"/>
  <c r="D299"/>
  <c r="G299"/>
  <c r="B300"/>
  <c r="C300"/>
  <c r="D300"/>
  <c r="G300"/>
  <c r="B301"/>
  <c r="C301"/>
  <c r="D301"/>
  <c r="G301"/>
  <c r="B302"/>
  <c r="C302"/>
  <c r="D302"/>
  <c r="G302"/>
  <c r="B303"/>
  <c r="B304"/>
  <c r="B305"/>
  <c r="C305"/>
  <c r="D305"/>
  <c r="G305"/>
  <c r="B306"/>
  <c r="C306"/>
  <c r="D306"/>
  <c r="G306"/>
  <c r="B307"/>
  <c r="C307"/>
  <c r="D307"/>
  <c r="G307"/>
  <c r="B308"/>
  <c r="C308"/>
  <c r="D308"/>
  <c r="G308"/>
  <c r="B309"/>
  <c r="B310"/>
  <c r="C310"/>
  <c r="D310"/>
  <c r="B311"/>
  <c r="C311"/>
  <c r="D311"/>
  <c r="B312"/>
  <c r="C312"/>
  <c r="D312"/>
  <c r="B313"/>
  <c r="C313"/>
  <c r="D313"/>
  <c r="B314"/>
  <c r="C314"/>
  <c r="D314"/>
  <c r="B315"/>
  <c r="C315"/>
  <c r="D315"/>
  <c r="B316"/>
  <c r="C316"/>
  <c r="D316"/>
  <c r="B317"/>
  <c r="C317"/>
  <c r="D317"/>
  <c r="B318"/>
  <c r="B319"/>
  <c r="C319"/>
  <c r="D319"/>
  <c r="G319"/>
  <c r="B320"/>
  <c r="C320"/>
  <c r="D320"/>
  <c r="G320"/>
  <c r="B321"/>
  <c r="C321"/>
  <c r="D321"/>
  <c r="G321"/>
  <c r="B322"/>
  <c r="C322"/>
  <c r="D322"/>
  <c r="G322"/>
  <c r="B323"/>
  <c r="B324"/>
  <c r="C324"/>
  <c r="D324"/>
  <c r="B325"/>
  <c r="C325"/>
  <c r="D325"/>
  <c r="B326"/>
  <c r="C326"/>
  <c r="D326"/>
  <c r="B327"/>
  <c r="C327"/>
  <c r="D327"/>
  <c r="B328"/>
  <c r="B329"/>
  <c r="C329"/>
  <c r="D329"/>
  <c r="G329"/>
  <c r="B330"/>
  <c r="C330"/>
  <c r="D330"/>
  <c r="G330"/>
  <c r="B331"/>
  <c r="B332"/>
  <c r="C332"/>
  <c r="D332"/>
  <c r="B333"/>
  <c r="C333"/>
  <c r="D333"/>
  <c r="B334"/>
  <c r="C334"/>
  <c r="D334"/>
  <c r="B335"/>
  <c r="C335"/>
  <c r="D335"/>
  <c r="B336"/>
  <c r="B337"/>
  <c r="B338"/>
  <c r="C338"/>
  <c r="D338"/>
  <c r="G338" s="1"/>
  <c r="B339"/>
  <c r="C339"/>
  <c r="D339"/>
  <c r="G339" s="1"/>
  <c r="B340"/>
  <c r="B341"/>
  <c r="C341"/>
  <c r="D341"/>
  <c r="G341" s="1"/>
  <c r="B342"/>
  <c r="B343"/>
  <c r="B344"/>
  <c r="B345"/>
  <c r="C345"/>
  <c r="D345"/>
  <c r="G345" s="1"/>
  <c r="B346"/>
  <c r="C346"/>
  <c r="D346"/>
  <c r="G346" s="1"/>
  <c r="B347"/>
  <c r="C347"/>
  <c r="D347"/>
  <c r="G347" s="1"/>
  <c r="B348"/>
  <c r="B349"/>
  <c r="C349"/>
  <c r="D349"/>
  <c r="G349" s="1"/>
  <c r="B350"/>
  <c r="C350"/>
  <c r="D350"/>
  <c r="G350" s="1"/>
  <c r="B351"/>
  <c r="C351"/>
  <c r="D351"/>
  <c r="G351" s="1"/>
  <c r="B352"/>
  <c r="C352"/>
  <c r="D352"/>
  <c r="G352" s="1"/>
  <c r="B353"/>
  <c r="C353"/>
  <c r="D353"/>
  <c r="G353" s="1"/>
  <c r="B354"/>
  <c r="C354"/>
  <c r="D354"/>
  <c r="G354" s="1"/>
  <c r="B355"/>
  <c r="B356"/>
  <c r="B357"/>
  <c r="C357"/>
  <c r="D357"/>
  <c r="G357" s="1"/>
  <c r="B358"/>
  <c r="C358"/>
  <c r="D358"/>
  <c r="G358" s="1"/>
  <c r="B359"/>
  <c r="C359"/>
  <c r="D359"/>
  <c r="G359" s="1"/>
  <c r="B360"/>
  <c r="C360"/>
  <c r="D360"/>
  <c r="G360" s="1"/>
  <c r="B361"/>
  <c r="B362"/>
  <c r="C362"/>
  <c r="D362"/>
  <c r="G362" s="1"/>
  <c r="B363"/>
  <c r="C363"/>
  <c r="D363"/>
  <c r="G363" s="1"/>
  <c r="B364"/>
  <c r="C364"/>
  <c r="D364"/>
  <c r="G364" s="1"/>
  <c r="B365"/>
  <c r="C365"/>
  <c r="D365"/>
  <c r="G365" s="1"/>
  <c r="B366"/>
  <c r="C366"/>
  <c r="D366"/>
  <c r="G366" s="1"/>
  <c r="B367"/>
  <c r="C367"/>
  <c r="D367"/>
  <c r="G367" s="1"/>
  <c r="B368"/>
  <c r="C368"/>
  <c r="D368"/>
  <c r="G368" s="1"/>
  <c r="B369"/>
  <c r="C369"/>
  <c r="D369"/>
  <c r="G369" s="1"/>
  <c r="B370"/>
  <c r="B371"/>
  <c r="C371"/>
  <c r="D371"/>
  <c r="G371" s="1"/>
  <c r="B372"/>
  <c r="C372"/>
  <c r="D372"/>
  <c r="G372" s="1"/>
  <c r="B373"/>
  <c r="C373"/>
  <c r="D373"/>
  <c r="G373" s="1"/>
  <c r="B374"/>
  <c r="C374"/>
  <c r="D374"/>
  <c r="G374" s="1"/>
  <c r="B375"/>
  <c r="B376"/>
  <c r="C376"/>
  <c r="D376"/>
  <c r="G376" s="1"/>
  <c r="B377"/>
  <c r="C377"/>
  <c r="D377"/>
  <c r="G377" s="1"/>
  <c r="B378"/>
  <c r="C378"/>
  <c r="D378"/>
  <c r="G378" s="1"/>
  <c r="B379"/>
  <c r="C379"/>
  <c r="D379"/>
  <c r="G379" s="1"/>
  <c r="B380"/>
  <c r="B381"/>
  <c r="C381"/>
  <c r="D381"/>
  <c r="G381" s="1"/>
  <c r="B382"/>
  <c r="C382"/>
  <c r="D382"/>
  <c r="G382" s="1"/>
  <c r="B383"/>
  <c r="B384"/>
  <c r="C384"/>
  <c r="D384"/>
  <c r="G384" s="1"/>
  <c r="B385"/>
  <c r="C385"/>
  <c r="D385"/>
  <c r="G385" s="1"/>
  <c r="B386"/>
  <c r="C386"/>
  <c r="D386"/>
  <c r="G386" s="1"/>
  <c r="B387"/>
  <c r="C387"/>
  <c r="D387"/>
  <c r="G387" s="1"/>
  <c r="B388"/>
  <c r="B389"/>
  <c r="B390"/>
  <c r="C390"/>
  <c r="D390"/>
  <c r="G390" s="1"/>
  <c r="B391"/>
  <c r="C391"/>
  <c r="D391"/>
  <c r="G391" s="1"/>
  <c r="B392"/>
  <c r="B393"/>
  <c r="C393"/>
  <c r="D393"/>
  <c r="G393" s="1"/>
  <c r="B394"/>
  <c r="B395"/>
  <c r="C395"/>
  <c r="D395"/>
  <c r="G395"/>
  <c r="B396"/>
  <c r="C396"/>
  <c r="D396"/>
  <c r="G396"/>
  <c r="B397"/>
  <c r="C397"/>
  <c r="D397"/>
  <c r="G397"/>
  <c r="B398"/>
  <c r="C398"/>
  <c r="D398"/>
  <c r="G398"/>
  <c r="B399"/>
  <c r="B400"/>
  <c r="B401"/>
  <c r="C401"/>
  <c r="D401"/>
  <c r="G401"/>
  <c r="B402"/>
  <c r="C402"/>
  <c r="D402"/>
  <c r="G402"/>
  <c r="B403"/>
  <c r="C403"/>
  <c r="D403"/>
  <c r="G403"/>
  <c r="B404"/>
  <c r="B405"/>
  <c r="B406"/>
  <c r="B407"/>
  <c r="B408"/>
  <c r="B409"/>
  <c r="B410"/>
  <c r="B411"/>
  <c r="B412"/>
  <c r="B413"/>
  <c r="B414"/>
  <c r="C414"/>
  <c r="D414"/>
  <c r="G414"/>
  <c r="B415"/>
  <c r="C415"/>
  <c r="D415"/>
  <c r="G415"/>
  <c r="B416"/>
  <c r="C416"/>
  <c r="D416"/>
  <c r="G416"/>
  <c r="B417"/>
  <c r="C417"/>
  <c r="D417"/>
  <c r="G417"/>
  <c r="B418"/>
  <c r="B419"/>
  <c r="C419"/>
  <c r="D419"/>
  <c r="G419" s="1"/>
  <c r="B420"/>
  <c r="C420"/>
  <c r="D420"/>
  <c r="G420" s="1"/>
  <c r="B421"/>
  <c r="B422"/>
  <c r="C422"/>
  <c r="D422"/>
  <c r="G422"/>
  <c r="B423"/>
  <c r="C423"/>
  <c r="D423"/>
  <c r="G423"/>
  <c r="B424"/>
  <c r="C424"/>
  <c r="D424"/>
  <c r="G424"/>
  <c r="B425"/>
  <c r="C425"/>
  <c r="D425"/>
  <c r="G425"/>
  <c r="B426"/>
  <c r="B427"/>
  <c r="C427"/>
  <c r="D427"/>
  <c r="G427"/>
  <c r="B428"/>
  <c r="C428"/>
  <c r="D428"/>
  <c r="G428"/>
  <c r="B429"/>
  <c r="C429"/>
  <c r="D429"/>
  <c r="G429"/>
  <c r="B430"/>
  <c r="C430"/>
  <c r="D430"/>
  <c r="G430"/>
  <c r="B431"/>
  <c r="C431"/>
  <c r="D431"/>
  <c r="G431"/>
  <c r="B432"/>
  <c r="C432"/>
  <c r="D432"/>
  <c r="G432"/>
  <c r="B433"/>
  <c r="B434"/>
  <c r="C434"/>
  <c r="D434"/>
  <c r="G434"/>
  <c r="B435"/>
  <c r="C435"/>
  <c r="D435"/>
  <c r="G435"/>
  <c r="B436"/>
  <c r="C436"/>
  <c r="D436"/>
  <c r="G436"/>
  <c r="B437"/>
  <c r="C437"/>
  <c r="D437"/>
  <c r="G437"/>
  <c r="B438"/>
  <c r="B439"/>
  <c r="C439"/>
  <c r="D439"/>
  <c r="G439" s="1"/>
  <c r="B440"/>
  <c r="C440"/>
  <c r="D440"/>
  <c r="G440" s="1"/>
  <c r="B441"/>
  <c r="C441"/>
  <c r="D441"/>
  <c r="G441" s="1"/>
  <c r="B442"/>
  <c r="C442"/>
  <c r="D442"/>
  <c r="G442" s="1"/>
  <c r="B443"/>
  <c r="C443"/>
  <c r="D443"/>
  <c r="G443" s="1"/>
  <c r="B444"/>
  <c r="C444"/>
  <c r="D444"/>
  <c r="G444" s="1"/>
  <c r="B445"/>
  <c r="C445"/>
  <c r="D445"/>
  <c r="G445" s="1"/>
  <c r="B446"/>
  <c r="B447"/>
  <c r="C447"/>
  <c r="D447"/>
  <c r="G447"/>
  <c r="B448"/>
  <c r="C448"/>
  <c r="D448"/>
  <c r="G448"/>
  <c r="B449"/>
  <c r="C449"/>
  <c r="D449"/>
  <c r="G449"/>
  <c r="B450"/>
  <c r="B451"/>
  <c r="B452"/>
  <c r="C452"/>
  <c r="D452"/>
  <c r="G452"/>
  <c r="B453"/>
  <c r="C453"/>
  <c r="D453"/>
  <c r="G453"/>
  <c r="B454"/>
  <c r="B455"/>
  <c r="C455"/>
  <c r="D455"/>
  <c r="G455" s="1"/>
  <c r="B456"/>
  <c r="C456"/>
  <c r="D456"/>
  <c r="G456" s="1"/>
  <c r="B457"/>
  <c r="B458"/>
  <c r="C458"/>
  <c r="D458"/>
  <c r="G458"/>
  <c r="B459"/>
  <c r="C459"/>
  <c r="D459"/>
  <c r="G459"/>
  <c r="B460"/>
  <c r="B461"/>
  <c r="C461"/>
  <c r="D461"/>
  <c r="G461"/>
  <c r="B462"/>
  <c r="C462"/>
  <c r="D462"/>
  <c r="G462"/>
  <c r="B463"/>
  <c r="B464"/>
  <c r="B465"/>
  <c r="C465"/>
  <c r="D465"/>
  <c r="G465" s="1"/>
  <c r="B466"/>
  <c r="C466"/>
  <c r="D466"/>
  <c r="G466" s="1"/>
  <c r="B467"/>
  <c r="C467"/>
  <c r="D467"/>
  <c r="G467" s="1"/>
  <c r="B468"/>
  <c r="C468"/>
  <c r="D468"/>
  <c r="G468" s="1"/>
  <c r="B469"/>
  <c r="B470"/>
  <c r="C470"/>
  <c r="D470"/>
  <c r="G470"/>
  <c r="B471"/>
  <c r="C471"/>
  <c r="D471"/>
  <c r="G471"/>
  <c r="B472"/>
  <c r="B473"/>
  <c r="C473"/>
  <c r="D473"/>
  <c r="G473"/>
  <c r="B474"/>
  <c r="C474"/>
  <c r="D474"/>
  <c r="G474"/>
  <c r="B475"/>
  <c r="B476"/>
  <c r="B477"/>
  <c r="C477"/>
  <c r="D477"/>
  <c r="G477" s="1"/>
  <c r="B478"/>
  <c r="C478"/>
  <c r="D478"/>
  <c r="G478" s="1"/>
  <c r="B479"/>
  <c r="C479"/>
  <c r="D479"/>
  <c r="G479" s="1"/>
  <c r="B480"/>
  <c r="C480"/>
  <c r="D480"/>
  <c r="G480" s="1"/>
  <c r="B481"/>
  <c r="B482"/>
  <c r="C482"/>
  <c r="D482"/>
  <c r="G482"/>
  <c r="B483"/>
  <c r="C483"/>
  <c r="D483"/>
  <c r="G483"/>
  <c r="B484"/>
  <c r="C484"/>
  <c r="D484"/>
  <c r="G484"/>
  <c r="B485"/>
  <c r="C485"/>
  <c r="D485"/>
  <c r="G485"/>
  <c r="B486"/>
  <c r="B487"/>
  <c r="C487"/>
  <c r="D487"/>
  <c r="G487"/>
  <c r="B488"/>
  <c r="C488"/>
  <c r="D488"/>
  <c r="G488"/>
  <c r="B489"/>
  <c r="C489"/>
  <c r="D489"/>
  <c r="G489"/>
  <c r="B490"/>
  <c r="C490"/>
  <c r="D490"/>
  <c r="G490"/>
  <c r="B491"/>
  <c r="C491"/>
  <c r="D491"/>
  <c r="G491"/>
  <c r="B492"/>
  <c r="C492"/>
  <c r="D492"/>
  <c r="G492"/>
  <c r="B493"/>
  <c r="B494"/>
  <c r="C494"/>
  <c r="D494"/>
  <c r="G494"/>
  <c r="B495"/>
  <c r="C495"/>
  <c r="D495"/>
  <c r="G495"/>
  <c r="B496"/>
  <c r="C496"/>
  <c r="D496"/>
  <c r="G496"/>
  <c r="B497"/>
  <c r="C497"/>
  <c r="D497"/>
  <c r="G497"/>
  <c r="B498"/>
  <c r="B499"/>
  <c r="C499"/>
  <c r="D499"/>
  <c r="G499" s="1"/>
  <c r="B500"/>
  <c r="C500"/>
  <c r="D500"/>
  <c r="G500" s="1"/>
  <c r="B501"/>
  <c r="C501"/>
  <c r="D501"/>
  <c r="G501" s="1"/>
  <c r="B502"/>
  <c r="C502"/>
  <c r="D502"/>
  <c r="G502" s="1"/>
  <c r="B503"/>
  <c r="C503"/>
  <c r="D503"/>
  <c r="G503" s="1"/>
  <c r="B504"/>
  <c r="C504"/>
  <c r="D504"/>
  <c r="G504" s="1"/>
  <c r="B505"/>
  <c r="C505"/>
  <c r="D505"/>
  <c r="G505" s="1"/>
  <c r="B506"/>
  <c r="B507"/>
  <c r="B508"/>
  <c r="C508"/>
  <c r="D508"/>
  <c r="G508"/>
  <c r="B509"/>
  <c r="C509"/>
  <c r="D509"/>
  <c r="G509"/>
  <c r="B510"/>
  <c r="B511"/>
  <c r="C511"/>
  <c r="D511"/>
  <c r="G511"/>
  <c r="B512"/>
  <c r="C512"/>
  <c r="D512"/>
  <c r="G512"/>
  <c r="B513"/>
  <c r="B514"/>
  <c r="C514"/>
  <c r="D514"/>
  <c r="G514" s="1"/>
  <c r="B515"/>
  <c r="C515"/>
  <c r="D515"/>
  <c r="G515" s="1"/>
  <c r="B516"/>
  <c r="B517"/>
  <c r="C517"/>
  <c r="D517"/>
  <c r="G517"/>
  <c r="B518"/>
  <c r="C518"/>
  <c r="D518"/>
  <c r="G518"/>
  <c r="B519"/>
  <c r="B520"/>
  <c r="B521"/>
  <c r="B522"/>
  <c r="C522"/>
  <c r="D522"/>
  <c r="G522" s="1"/>
  <c r="B523"/>
  <c r="C523"/>
  <c r="D523"/>
  <c r="G523" s="1"/>
  <c r="B524"/>
  <c r="C524"/>
  <c r="D524"/>
  <c r="G524" s="1"/>
  <c r="B525"/>
  <c r="C525"/>
  <c r="D525"/>
  <c r="G525" s="1"/>
  <c r="B526"/>
  <c r="B527"/>
  <c r="C527"/>
  <c r="D527"/>
  <c r="G527"/>
  <c r="B528"/>
  <c r="C528"/>
  <c r="D528"/>
  <c r="G528"/>
  <c r="B529"/>
  <c r="B530"/>
  <c r="C530"/>
  <c r="D530"/>
  <c r="G530"/>
  <c r="B531"/>
  <c r="C531"/>
  <c r="D531"/>
  <c r="G531"/>
  <c r="B532"/>
  <c r="C532"/>
  <c r="D532"/>
  <c r="G532"/>
  <c r="B533"/>
  <c r="C533"/>
  <c r="D533"/>
  <c r="G533"/>
  <c r="B534"/>
  <c r="B535"/>
  <c r="C535"/>
  <c r="D535"/>
  <c r="G535"/>
  <c r="B536"/>
  <c r="C536"/>
  <c r="D536"/>
  <c r="G536"/>
  <c r="B537"/>
  <c r="C537"/>
  <c r="D537"/>
  <c r="G537"/>
  <c r="B538"/>
  <c r="C538"/>
  <c r="D538"/>
  <c r="G538"/>
  <c r="B539"/>
  <c r="C539"/>
  <c r="D539"/>
  <c r="G539"/>
  <c r="B540"/>
  <c r="C540"/>
  <c r="D540"/>
  <c r="G540"/>
  <c r="B541"/>
  <c r="B542"/>
  <c r="C542"/>
  <c r="D542"/>
  <c r="G542" s="1"/>
  <c r="B543"/>
  <c r="C543"/>
  <c r="D543"/>
  <c r="G543" s="1"/>
  <c r="B544"/>
  <c r="C544"/>
  <c r="D544"/>
  <c r="G544" s="1"/>
  <c r="B545"/>
  <c r="C545"/>
  <c r="D545"/>
  <c r="G545" s="1"/>
  <c r="B546"/>
  <c r="B547"/>
  <c r="C547"/>
  <c r="D547"/>
  <c r="G547"/>
  <c r="B548"/>
  <c r="C548"/>
  <c r="D548"/>
  <c r="G548"/>
  <c r="B549"/>
  <c r="C549"/>
  <c r="D549"/>
  <c r="G549"/>
  <c r="B550"/>
  <c r="C550"/>
  <c r="D550"/>
  <c r="G550"/>
  <c r="B551"/>
  <c r="C551"/>
  <c r="D551"/>
  <c r="G551"/>
  <c r="B552"/>
  <c r="C552"/>
  <c r="D552"/>
  <c r="G552"/>
  <c r="B553"/>
  <c r="C553"/>
  <c r="D553"/>
  <c r="G553"/>
  <c r="B554"/>
  <c r="B555"/>
  <c r="C555"/>
  <c r="D555"/>
  <c r="G555"/>
  <c r="B556"/>
  <c r="C556"/>
  <c r="D556"/>
  <c r="G556"/>
  <c r="B557"/>
  <c r="C557"/>
  <c r="D557"/>
  <c r="G557"/>
  <c r="B558"/>
  <c r="B559"/>
  <c r="B560"/>
  <c r="C560"/>
  <c r="D560"/>
  <c r="G560" s="1"/>
  <c r="B561"/>
  <c r="C561"/>
  <c r="D561"/>
  <c r="G561" s="1"/>
  <c r="B562"/>
  <c r="B563"/>
  <c r="C563"/>
  <c r="D563"/>
  <c r="G563"/>
  <c r="B564"/>
  <c r="C564"/>
  <c r="D564"/>
  <c r="G564"/>
  <c r="B565"/>
  <c r="B566"/>
  <c r="C566"/>
  <c r="D566"/>
  <c r="G566"/>
  <c r="B567"/>
  <c r="C567"/>
  <c r="D567"/>
  <c r="G567"/>
  <c r="B568"/>
  <c r="B569"/>
  <c r="C569"/>
  <c r="D569"/>
  <c r="G569"/>
  <c r="B570"/>
  <c r="C570"/>
  <c r="D570"/>
  <c r="G570"/>
  <c r="B571"/>
  <c r="B572"/>
  <c r="B573"/>
  <c r="C573"/>
  <c r="D573"/>
  <c r="G573"/>
  <c r="B574"/>
  <c r="C574"/>
  <c r="D574"/>
  <c r="G574"/>
  <c r="B575"/>
  <c r="C575"/>
  <c r="D575"/>
  <c r="G575"/>
  <c r="B576"/>
  <c r="B577"/>
  <c r="C577"/>
  <c r="D577"/>
  <c r="G577"/>
  <c r="B578"/>
  <c r="B579"/>
  <c r="C579"/>
  <c r="D579"/>
  <c r="G579"/>
  <c r="B580"/>
  <c r="C580"/>
  <c r="D580"/>
  <c r="G580"/>
  <c r="B581"/>
  <c r="B582"/>
  <c r="C582"/>
  <c r="D582"/>
  <c r="G582" s="1"/>
  <c r="B583"/>
  <c r="C583"/>
  <c r="D583"/>
  <c r="G583" s="1"/>
  <c r="B584"/>
  <c r="B585"/>
  <c r="B586"/>
  <c r="C586"/>
  <c r="D586"/>
  <c r="G586"/>
  <c r="B587"/>
  <c r="C587"/>
  <c r="D587"/>
  <c r="G587"/>
  <c r="B588"/>
  <c r="C588"/>
  <c r="D588"/>
  <c r="G588"/>
  <c r="B589"/>
  <c r="C589"/>
  <c r="D589"/>
  <c r="G589"/>
  <c r="B590"/>
  <c r="B591"/>
  <c r="C591"/>
  <c r="D591"/>
  <c r="G591"/>
  <c r="B592"/>
  <c r="C592"/>
  <c r="D592"/>
  <c r="G592"/>
  <c r="B593"/>
  <c r="C593"/>
  <c r="D593"/>
  <c r="G593"/>
  <c r="B594"/>
  <c r="B595"/>
  <c r="C595"/>
  <c r="D595"/>
  <c r="G595" s="1"/>
  <c r="B596"/>
  <c r="B597"/>
  <c r="C597"/>
  <c r="D597"/>
  <c r="G597"/>
  <c r="B598"/>
  <c r="C598"/>
  <c r="D598"/>
  <c r="G598"/>
  <c r="B599"/>
  <c r="C599"/>
  <c r="D599"/>
  <c r="G599"/>
  <c r="B600"/>
  <c r="C600"/>
  <c r="D600"/>
  <c r="G600"/>
  <c r="B601"/>
  <c r="C601"/>
  <c r="D601"/>
  <c r="G601"/>
  <c r="B602"/>
  <c r="C602"/>
  <c r="D602"/>
  <c r="G602"/>
  <c r="B603"/>
  <c r="B604"/>
  <c r="C604"/>
  <c r="D604"/>
  <c r="G604"/>
  <c r="B605"/>
  <c r="C605"/>
  <c r="D605"/>
  <c r="G605"/>
  <c r="B606"/>
  <c r="C606"/>
  <c r="D606"/>
  <c r="G606"/>
  <c r="B607"/>
  <c r="C607"/>
  <c r="D607"/>
  <c r="G607"/>
  <c r="B608"/>
  <c r="B609"/>
  <c r="C609"/>
  <c r="D609"/>
  <c r="G609"/>
  <c r="B610"/>
  <c r="C610"/>
  <c r="D610"/>
  <c r="G610"/>
  <c r="B611"/>
  <c r="C611"/>
  <c r="D611"/>
  <c r="G611"/>
  <c r="B612"/>
  <c r="C612"/>
  <c r="D612"/>
  <c r="G612"/>
  <c r="B613"/>
  <c r="C613"/>
  <c r="D613"/>
  <c r="G613"/>
  <c r="B614"/>
  <c r="C614"/>
  <c r="D614"/>
  <c r="G614"/>
  <c r="B615"/>
  <c r="C615"/>
  <c r="D615"/>
  <c r="G615"/>
  <c r="B616"/>
  <c r="B617"/>
  <c r="B618"/>
  <c r="C618"/>
  <c r="D618"/>
  <c r="G618"/>
  <c r="B619"/>
  <c r="C619"/>
  <c r="D619"/>
  <c r="G619"/>
  <c r="B620"/>
  <c r="B621"/>
  <c r="C621"/>
  <c r="D621"/>
  <c r="G621"/>
  <c r="B622"/>
  <c r="C622"/>
  <c r="D622"/>
  <c r="G622"/>
  <c r="B623"/>
  <c r="B624"/>
  <c r="C624"/>
  <c r="D624"/>
  <c r="G624"/>
  <c r="B625"/>
  <c r="C625"/>
  <c r="D625"/>
  <c r="G625"/>
  <c r="B626"/>
  <c r="B627"/>
  <c r="B628"/>
  <c r="C628"/>
  <c r="D628"/>
  <c r="G628"/>
  <c r="B629"/>
  <c r="C629"/>
  <c r="D629"/>
  <c r="G629"/>
  <c r="B630"/>
  <c r="B631"/>
  <c r="B632"/>
  <c r="B633"/>
  <c r="B634"/>
  <c r="B635"/>
  <c r="B636"/>
  <c r="B637"/>
  <c r="B638"/>
  <c r="C638"/>
  <c r="D638"/>
  <c r="G638"/>
  <c r="B639"/>
  <c r="C639"/>
  <c r="D639"/>
  <c r="G639"/>
  <c r="B640"/>
  <c r="C640"/>
  <c r="D640"/>
  <c r="G640"/>
  <c r="B641"/>
  <c r="C641"/>
  <c r="D641"/>
  <c r="G641"/>
  <c r="B642"/>
  <c r="B643"/>
  <c r="C643"/>
  <c r="D643"/>
  <c r="G643"/>
  <c r="B644"/>
  <c r="C644"/>
  <c r="D644"/>
  <c r="G644"/>
  <c r="B645"/>
  <c r="C645"/>
  <c r="D645"/>
  <c r="G645"/>
  <c r="B646"/>
  <c r="C646"/>
  <c r="D646"/>
  <c r="G646"/>
  <c r="B647"/>
  <c r="C647"/>
  <c r="D647"/>
  <c r="G647"/>
  <c r="B648"/>
  <c r="C648"/>
  <c r="D648"/>
  <c r="G648"/>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G980"/>
  <c r="B981"/>
  <c r="C981"/>
  <c r="D981"/>
  <c r="G981"/>
  <c r="B982"/>
  <c r="C982"/>
  <c r="D982"/>
  <c r="G982"/>
  <c r="B983"/>
  <c r="B984"/>
  <c r="B985"/>
  <c r="C985"/>
  <c r="D985"/>
  <c r="G985"/>
  <c r="B986"/>
  <c r="C986"/>
  <c r="D986"/>
  <c r="G986"/>
  <c r="B987"/>
  <c r="C987"/>
  <c r="D987"/>
  <c r="G987"/>
  <c r="B988"/>
  <c r="C988"/>
  <c r="D988"/>
  <c r="G988"/>
  <c r="B989"/>
  <c r="C989"/>
  <c r="D989"/>
  <c r="G989"/>
  <c r="B990"/>
  <c r="B991"/>
  <c r="C991"/>
  <c r="D991"/>
  <c r="G991" s="1"/>
  <c r="B992"/>
  <c r="C992"/>
  <c r="D992"/>
  <c r="B993"/>
  <c r="C993"/>
  <c r="D993"/>
  <c r="G993" s="1"/>
  <c r="B994"/>
  <c r="C994"/>
  <c r="D994"/>
  <c r="G994" s="1"/>
  <c r="B995"/>
  <c r="C995"/>
  <c r="D995"/>
  <c r="G995" s="1"/>
  <c r="B996"/>
  <c r="C996"/>
  <c r="D996"/>
  <c r="B997"/>
  <c r="C997"/>
  <c r="D997"/>
  <c r="G997" s="1"/>
  <c r="B998"/>
  <c r="C998"/>
  <c r="D998"/>
  <c r="G998" s="1"/>
  <c r="B999"/>
  <c r="C999"/>
  <c r="D999"/>
  <c r="G999" s="1"/>
  <c r="B1000"/>
  <c r="B1001"/>
  <c r="C1001"/>
  <c r="D1001"/>
  <c r="G1001"/>
  <c r="B1002"/>
  <c r="C1002"/>
  <c r="D1002"/>
  <c r="G1002"/>
  <c r="B1003"/>
  <c r="C1003"/>
  <c r="D1003"/>
  <c r="G1003"/>
  <c r="B1004"/>
  <c r="C1004"/>
  <c r="D1004"/>
  <c r="G1004"/>
  <c r="B1005"/>
  <c r="C1005"/>
  <c r="D1005"/>
  <c r="G1005"/>
  <c r="B1006"/>
  <c r="B1007"/>
  <c r="C1007"/>
  <c r="D1007"/>
  <c r="G1007"/>
  <c r="B1008"/>
  <c r="C1008"/>
  <c r="D1008"/>
  <c r="G1008"/>
  <c r="B1009"/>
  <c r="C1009"/>
  <c r="D1009"/>
  <c r="G1009"/>
  <c r="B1010"/>
  <c r="C1010"/>
  <c r="D1010"/>
  <c r="G1010"/>
  <c r="B1011"/>
  <c r="C1011"/>
  <c r="D1011"/>
  <c r="G1011"/>
  <c r="B1012"/>
  <c r="B1013"/>
  <c r="C1013"/>
  <c r="D1013"/>
  <c r="G1013"/>
  <c r="B1014"/>
  <c r="C1014"/>
  <c r="D1014"/>
  <c r="G1014"/>
  <c r="B1015"/>
  <c r="C1015"/>
  <c r="D1015"/>
  <c r="G1015"/>
  <c r="B1016"/>
  <c r="B1017"/>
  <c r="C1017"/>
  <c r="D1017"/>
  <c r="G1017" s="1"/>
  <c r="B1018"/>
  <c r="C1018"/>
  <c r="D1018"/>
  <c r="G1018" s="1"/>
  <c r="B1019"/>
  <c r="C1019"/>
  <c r="D1019"/>
  <c r="G1019" s="1"/>
  <c r="B1020"/>
  <c r="C1020"/>
  <c r="D1020"/>
  <c r="G1020" s="1"/>
  <c r="B1021"/>
  <c r="C1021"/>
  <c r="D1021"/>
  <c r="G1021" s="1"/>
  <c r="B1022"/>
  <c r="C1022"/>
  <c r="D1022"/>
  <c r="G1022" s="1"/>
  <c r="B1023"/>
  <c r="B1024"/>
  <c r="C1024"/>
  <c r="D1024"/>
  <c r="G1024"/>
  <c r="B1025"/>
  <c r="C1025"/>
  <c r="D1025"/>
  <c r="G1025"/>
  <c r="B1026"/>
  <c r="C1026"/>
  <c r="D1026"/>
  <c r="G1026"/>
  <c r="B1027"/>
  <c r="B1028"/>
  <c r="C1028"/>
  <c r="D1028"/>
  <c r="G1028"/>
  <c r="B1029"/>
  <c r="C1029"/>
  <c r="D1029"/>
  <c r="G1029"/>
  <c r="B1030"/>
  <c r="C1030"/>
  <c r="D1030"/>
  <c r="G1030"/>
  <c r="B1031"/>
  <c r="C1031"/>
  <c r="D1031"/>
  <c r="G1031"/>
  <c r="B1032"/>
  <c r="C1032"/>
  <c r="D1032"/>
  <c r="G1032"/>
  <c r="B1033"/>
  <c r="C1033"/>
  <c r="D1033"/>
  <c r="G1033"/>
  <c r="B1034"/>
  <c r="B1035"/>
  <c r="C1035"/>
  <c r="D1035"/>
  <c r="G1035"/>
  <c r="B1036"/>
  <c r="C1036"/>
  <c r="D1036"/>
  <c r="G1036"/>
  <c r="B1037"/>
  <c r="C1037"/>
  <c r="D1037"/>
  <c r="G1037"/>
  <c r="B1038"/>
  <c r="C1038"/>
  <c r="D1038"/>
  <c r="G1038"/>
  <c r="B1039"/>
  <c r="B1040"/>
  <c r="B1041"/>
  <c r="B1042"/>
  <c r="C1042"/>
  <c r="D1042"/>
  <c r="G1042" s="1"/>
  <c r="B1043"/>
  <c r="C1043"/>
  <c r="D1043"/>
  <c r="G1043" s="1"/>
  <c r="B1044"/>
  <c r="C1044"/>
  <c r="D1044"/>
  <c r="G1044" s="1"/>
  <c r="B1045"/>
  <c r="C1045"/>
  <c r="D1045"/>
  <c r="G1045" s="1"/>
  <c r="B1046"/>
  <c r="C1046"/>
  <c r="D1046"/>
  <c r="G1046" s="1"/>
  <c r="B1047"/>
  <c r="C1047"/>
  <c r="D1047"/>
  <c r="G1047" s="1"/>
  <c r="B1048"/>
  <c r="C1048"/>
  <c r="D1048"/>
  <c r="G1048" s="1"/>
  <c r="B1049"/>
  <c r="B1050"/>
  <c r="B1051"/>
  <c r="C1051"/>
  <c r="D1051"/>
  <c r="G1051" s="1"/>
  <c r="B1052"/>
  <c r="C1052"/>
  <c r="D1052"/>
  <c r="G1052" s="1"/>
  <c r="B1053"/>
  <c r="C1053"/>
  <c r="D1053"/>
  <c r="G1053" s="1"/>
  <c r="B1054"/>
  <c r="C1054"/>
  <c r="D1054"/>
  <c r="G1054" s="1"/>
  <c r="B1055"/>
  <c r="C1055"/>
  <c r="D1055"/>
  <c r="G1055" s="1"/>
  <c r="B1056"/>
  <c r="C1056"/>
  <c r="D1056"/>
  <c r="G1056" s="1"/>
  <c r="B1057"/>
  <c r="B1058"/>
  <c r="B1059"/>
  <c r="C1059"/>
  <c r="D1059"/>
  <c r="G1059" s="1"/>
  <c r="B1060"/>
  <c r="C1060"/>
  <c r="D1060"/>
  <c r="G1060" s="1"/>
  <c r="B1061"/>
  <c r="C1061"/>
  <c r="D1061"/>
  <c r="G1061" s="1"/>
  <c r="B1062"/>
  <c r="C1062"/>
  <c r="D1062"/>
  <c r="B1063"/>
  <c r="C1063"/>
  <c r="D1063"/>
  <c r="G1063" s="1"/>
  <c r="B1064"/>
  <c r="C1064"/>
  <c r="D1064"/>
  <c r="G1064" s="1"/>
  <c r="B1065"/>
  <c r="C1065"/>
  <c r="D1065"/>
  <c r="G1065" s="1"/>
  <c r="B1066"/>
  <c r="C1066"/>
  <c r="D1066"/>
  <c r="B1067"/>
  <c r="C1067"/>
  <c r="D1067"/>
  <c r="G1067" s="1"/>
  <c r="B1068"/>
  <c r="C1068"/>
  <c r="D1068"/>
  <c r="G1068" s="1"/>
  <c r="B1069"/>
  <c r="C1069"/>
  <c r="D1069"/>
  <c r="G1069" s="1"/>
  <c r="B1070"/>
  <c r="C1070"/>
  <c r="D1070"/>
  <c r="B1071"/>
  <c r="C1071"/>
  <c r="D1071"/>
  <c r="G1071" s="1"/>
  <c r="B1072"/>
  <c r="C1072"/>
  <c r="D1072"/>
  <c r="G1072" s="1"/>
  <c r="B1073"/>
  <c r="C1073"/>
  <c r="D1073"/>
  <c r="G1073" s="1"/>
  <c r="B1074"/>
  <c r="C1074"/>
  <c r="D1074"/>
  <c r="B1075"/>
  <c r="C1075"/>
  <c r="D1075"/>
  <c r="G1075" s="1"/>
  <c r="B1076"/>
  <c r="B1077"/>
  <c r="C1077"/>
  <c r="D1077"/>
  <c r="G1077"/>
  <c r="B1078"/>
  <c r="C1078"/>
  <c r="D1078"/>
  <c r="G1078"/>
  <c r="B1079"/>
  <c r="C1079"/>
  <c r="D1079"/>
  <c r="G1079"/>
  <c r="B1080"/>
  <c r="C1080"/>
  <c r="D1080"/>
  <c r="G1080"/>
  <c r="B1081"/>
  <c r="C1081"/>
  <c r="D1081"/>
  <c r="G1081"/>
  <c r="B1082"/>
  <c r="C1082"/>
  <c r="D1082"/>
  <c r="G1082"/>
  <c r="B1083"/>
  <c r="C1083"/>
  <c r="D1083"/>
  <c r="G1083"/>
  <c r="B1084"/>
  <c r="C1084"/>
  <c r="D1084"/>
  <c r="G1084"/>
  <c r="B1085"/>
  <c r="C1085"/>
  <c r="D1085"/>
  <c r="G1085"/>
  <c r="B1086"/>
  <c r="C1086"/>
  <c r="D1086"/>
  <c r="G1086"/>
  <c r="B1087"/>
  <c r="C1087"/>
  <c r="D1087"/>
  <c r="G1087"/>
  <c r="B1088"/>
  <c r="B1089"/>
  <c r="B1090"/>
  <c r="C1090"/>
  <c r="D1090"/>
  <c r="G1090"/>
  <c r="B1091"/>
  <c r="C1091"/>
  <c r="D1091"/>
  <c r="G1091"/>
  <c r="B1092"/>
  <c r="C1092"/>
  <c r="D1092"/>
  <c r="G1092"/>
  <c r="B1093"/>
  <c r="C1093"/>
  <c r="D1093"/>
  <c r="G1093"/>
  <c r="B1094"/>
  <c r="C1094"/>
  <c r="D1094"/>
  <c r="G1094"/>
  <c r="B1095"/>
  <c r="C1095"/>
  <c r="D1095"/>
  <c r="G1095"/>
  <c r="B1096"/>
  <c r="B1097"/>
  <c r="C1097"/>
  <c r="D1097"/>
  <c r="G1097"/>
  <c r="B1098"/>
  <c r="C1098"/>
  <c r="D1098"/>
  <c r="G1098"/>
  <c r="B1099"/>
  <c r="C1099"/>
  <c r="D1099"/>
  <c r="G1099"/>
  <c r="B1100"/>
  <c r="C1100"/>
  <c r="D1100"/>
  <c r="G1100"/>
  <c r="B1101"/>
  <c r="C1101"/>
  <c r="D1101"/>
  <c r="G1101"/>
  <c r="B1102"/>
  <c r="C1102"/>
  <c r="D1102"/>
  <c r="G1102"/>
  <c r="B1103"/>
  <c r="C1103"/>
  <c r="D1103"/>
  <c r="G1103"/>
  <c r="B1104"/>
  <c r="B1105"/>
  <c r="B1106"/>
  <c r="C1106"/>
  <c r="D1106"/>
  <c r="G1106" s="1"/>
  <c r="B1107"/>
  <c r="C1107"/>
  <c r="D1107"/>
  <c r="G1107" s="1"/>
  <c r="B1108"/>
  <c r="C1108"/>
  <c r="D1108"/>
  <c r="G1108" s="1"/>
  <c r="B1109"/>
  <c r="C1109"/>
  <c r="D1109"/>
  <c r="G1109" s="1"/>
  <c r="B1110"/>
  <c r="C1110"/>
  <c r="D1110"/>
  <c r="G1110" s="1"/>
  <c r="B1111"/>
  <c r="C1111"/>
  <c r="D1111"/>
  <c r="G1111" s="1"/>
  <c r="B1112"/>
  <c r="B1113"/>
  <c r="C1113"/>
  <c r="D1113"/>
  <c r="G1113"/>
  <c r="B1114"/>
  <c r="C1114"/>
  <c r="D1114"/>
  <c r="G1114"/>
  <c r="B1115"/>
  <c r="C1115"/>
  <c r="D1115"/>
  <c r="G1115"/>
  <c r="B1116"/>
  <c r="B1117"/>
  <c r="C1117"/>
  <c r="D1117"/>
  <c r="G1117"/>
  <c r="B1118"/>
  <c r="C1118"/>
  <c r="D1118"/>
  <c r="G1118"/>
  <c r="B1119"/>
  <c r="B1120"/>
  <c r="C1120"/>
  <c r="D1120"/>
  <c r="G1120"/>
  <c r="B1121"/>
  <c r="C1121"/>
  <c r="D1121"/>
  <c r="G1121"/>
  <c r="B1122"/>
  <c r="C1122"/>
  <c r="D1122"/>
  <c r="G1122"/>
  <c r="B1123"/>
  <c r="C1123"/>
  <c r="D1123"/>
  <c r="G1123"/>
  <c r="B1124"/>
  <c r="C1124"/>
  <c r="D1124"/>
  <c r="G1124"/>
  <c r="B1125"/>
  <c r="C1125"/>
  <c r="D1125"/>
  <c r="G1125"/>
  <c r="B1126"/>
  <c r="C1126"/>
  <c r="D1126"/>
  <c r="G1126"/>
  <c r="B1127"/>
  <c r="C1127"/>
  <c r="D1127"/>
  <c r="G1127"/>
  <c r="B1128"/>
  <c r="C1128"/>
  <c r="D1128"/>
  <c r="B1129"/>
  <c r="C1129"/>
  <c r="D1129"/>
  <c r="B1130"/>
  <c r="C1130"/>
  <c r="D1130"/>
  <c r="B1131"/>
  <c r="C1131"/>
  <c r="D1131"/>
  <c r="B1132"/>
  <c r="C1132"/>
  <c r="D1132"/>
  <c r="B1133"/>
  <c r="C1133"/>
  <c r="D1133"/>
  <c r="B1134"/>
  <c r="B1135"/>
  <c r="C1135"/>
  <c r="D1135"/>
  <c r="G1135"/>
  <c r="B1136"/>
  <c r="C1136"/>
  <c r="D1136"/>
  <c r="G1136"/>
  <c r="B1137"/>
  <c r="C1137"/>
  <c r="D1137"/>
  <c r="G1137"/>
  <c r="B1138"/>
  <c r="B1139"/>
  <c r="B1140"/>
  <c r="B1141"/>
  <c r="C1141"/>
  <c r="D1141"/>
  <c r="B1142"/>
  <c r="C1142"/>
  <c r="D1142"/>
  <c r="B1143"/>
  <c r="B1144"/>
  <c r="C1144"/>
  <c r="D1144"/>
  <c r="G1144"/>
  <c r="B1145"/>
  <c r="C1145"/>
  <c r="D1145"/>
  <c r="G1145"/>
  <c r="B1146"/>
  <c r="C1146"/>
  <c r="D1146"/>
  <c r="G1146"/>
  <c r="B1147"/>
  <c r="C1147"/>
  <c r="D1147"/>
  <c r="G1147"/>
  <c r="B1148"/>
  <c r="C1148"/>
  <c r="D1148"/>
  <c r="G1148"/>
  <c r="B1149"/>
  <c r="C1149"/>
  <c r="D1149"/>
  <c r="G1149"/>
  <c r="B1150"/>
  <c r="C1150"/>
  <c r="D1150"/>
  <c r="G1150"/>
  <c r="B1151"/>
  <c r="C1151"/>
  <c r="D1151"/>
  <c r="G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G1170"/>
  <c r="B1171"/>
  <c r="C1171"/>
  <c r="D1171"/>
  <c r="G1171"/>
  <c r="B1172"/>
  <c r="C1172"/>
  <c r="D1172"/>
  <c r="G1172"/>
  <c r="B1173"/>
  <c r="C1173"/>
  <c r="D1173"/>
  <c r="G1173"/>
  <c r="B1174"/>
  <c r="C1174"/>
  <c r="D1174"/>
  <c r="G1174"/>
  <c r="B1175"/>
  <c r="C1175"/>
  <c r="D1175"/>
  <c r="G1175"/>
  <c r="B1176"/>
  <c r="C1176"/>
  <c r="D1176"/>
  <c r="G1176"/>
  <c r="B1177"/>
  <c r="C1177"/>
  <c r="D1177"/>
  <c r="G1177"/>
  <c r="B1178"/>
  <c r="C1178"/>
  <c r="D1178"/>
  <c r="G1178"/>
  <c r="B1179"/>
  <c r="C1179"/>
  <c r="D1179"/>
  <c r="G1179"/>
  <c r="B1180"/>
  <c r="C1180"/>
  <c r="D1180"/>
  <c r="G1180"/>
  <c r="B1181"/>
  <c r="C1181"/>
  <c r="D1181"/>
  <c r="G1181"/>
  <c r="B1182"/>
  <c r="C1182"/>
  <c r="D1182"/>
  <c r="G1182"/>
  <c r="B1183"/>
  <c r="C1183"/>
  <c r="D1183"/>
  <c r="G1183"/>
  <c r="B1184"/>
  <c r="C1184"/>
  <c r="D1184"/>
  <c r="G1184"/>
  <c r="B1185"/>
  <c r="C1185"/>
  <c r="D1185"/>
  <c r="G1185"/>
  <c r="B1186"/>
  <c r="B1187"/>
  <c r="C1187"/>
  <c r="D1187"/>
  <c r="B1188"/>
  <c r="C1188"/>
  <c r="D1188"/>
  <c r="B1189"/>
  <c r="C1189"/>
  <c r="D1189"/>
  <c r="B1190"/>
  <c r="C1190"/>
  <c r="D1190"/>
  <c r="B1191"/>
  <c r="C1191"/>
  <c r="D1191"/>
  <c r="B1192"/>
  <c r="C1192"/>
  <c r="D1192"/>
  <c r="B1193"/>
  <c r="C1193"/>
  <c r="D1193"/>
  <c r="B1194"/>
  <c r="C1194"/>
  <c r="D1194"/>
  <c r="B1195"/>
  <c r="C1195"/>
  <c r="D1195"/>
  <c r="B1196"/>
  <c r="B1197"/>
  <c r="C1197"/>
  <c r="D1197"/>
  <c r="B1198"/>
  <c r="C1198"/>
  <c r="D1198"/>
  <c r="B1199"/>
  <c r="B1200"/>
  <c r="B1201"/>
  <c r="B1202"/>
  <c r="C1202"/>
  <c r="D1202"/>
  <c r="B1203"/>
  <c r="C1203"/>
  <c r="D1203"/>
  <c r="B1204"/>
  <c r="B1205"/>
  <c r="C1205"/>
  <c r="D1205"/>
  <c r="B1206"/>
  <c r="C1206"/>
  <c r="D1206"/>
  <c r="B1207"/>
  <c r="C1207"/>
  <c r="D1207"/>
  <c r="B1208"/>
  <c r="B1209"/>
  <c r="C1209"/>
  <c r="D1209"/>
  <c r="G1209"/>
  <c r="B1210"/>
  <c r="C1210"/>
  <c r="D1210"/>
  <c r="G1210"/>
  <c r="B1211"/>
  <c r="C1211"/>
  <c r="D1211"/>
  <c r="G1211"/>
  <c r="B1212"/>
  <c r="B1213"/>
  <c r="C1213"/>
  <c r="D1213"/>
  <c r="G1213"/>
  <c r="B1214"/>
  <c r="C1214"/>
  <c r="D1214"/>
  <c r="G1214"/>
  <c r="B1215"/>
  <c r="C1215"/>
  <c r="D1215"/>
  <c r="G1215"/>
  <c r="B1216"/>
  <c r="C1216"/>
  <c r="D1216"/>
  <c r="G1216"/>
  <c r="B1217"/>
  <c r="C1217"/>
  <c r="D1217"/>
  <c r="G1217"/>
  <c r="B1218"/>
  <c r="C1218"/>
  <c r="D1218"/>
  <c r="G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D1291"/>
  <c r="B1292"/>
  <c r="B1293"/>
  <c r="C1293"/>
  <c r="D1293"/>
  <c r="B1294"/>
  <c r="C1294"/>
  <c r="D1294"/>
  <c r="B1295"/>
  <c r="B1296"/>
  <c r="C1296"/>
  <c r="D1296"/>
  <c r="B1297"/>
  <c r="C1297"/>
  <c r="D1297"/>
  <c r="B1298"/>
  <c r="C1298"/>
  <c r="D1298"/>
  <c r="B1299"/>
  <c r="C1299"/>
  <c r="D1299"/>
  <c r="B1300"/>
  <c r="C1300"/>
  <c r="D1300"/>
  <c r="B1301"/>
  <c r="C1301"/>
  <c r="D1301"/>
  <c r="B1302"/>
  <c r="C1302"/>
  <c r="D1302"/>
  <c r="B1303"/>
  <c r="C1303"/>
  <c r="D1303"/>
  <c r="B1304"/>
  <c r="B1305"/>
  <c r="C1305"/>
  <c r="D1305"/>
  <c r="G1305"/>
  <c r="B1306"/>
  <c r="C1306"/>
  <c r="D1306"/>
  <c r="G1306"/>
  <c r="B1307"/>
  <c r="C1307"/>
  <c r="D1307"/>
  <c r="G1307"/>
  <c r="B1308"/>
  <c r="C1308"/>
  <c r="D1308"/>
  <c r="G1308"/>
  <c r="B1309"/>
  <c r="C1309"/>
  <c r="D1309"/>
  <c r="G1309"/>
  <c r="B1310"/>
  <c r="B1311"/>
  <c r="C1311"/>
  <c r="D1311"/>
  <c r="B1312"/>
  <c r="C1312"/>
  <c r="D1312"/>
  <c r="B1313"/>
  <c r="C1313"/>
  <c r="D1313"/>
  <c r="B1314"/>
  <c r="C1314"/>
  <c r="D1314"/>
  <c r="B1315"/>
  <c r="C1315"/>
  <c r="D1315"/>
  <c r="B1316"/>
  <c r="C1316"/>
  <c r="D1316"/>
  <c r="B1317"/>
  <c r="B1318"/>
  <c r="B1319"/>
  <c r="C1319"/>
  <c r="D1319"/>
  <c r="B1320"/>
  <c r="C1320"/>
  <c r="D1320"/>
  <c r="B1321"/>
  <c r="B1322"/>
  <c r="C1322"/>
  <c r="D1322"/>
  <c r="G1322"/>
  <c r="B1323"/>
  <c r="C1323"/>
  <c r="D1323"/>
  <c r="G1323"/>
  <c r="B1324"/>
  <c r="C1324"/>
  <c r="D1324"/>
  <c r="G1324"/>
  <c r="B1325"/>
  <c r="B1326"/>
  <c r="C1326"/>
  <c r="D1326"/>
  <c r="B1327"/>
  <c r="C1327"/>
  <c r="D1327"/>
  <c r="B1328"/>
  <c r="C1328"/>
  <c r="D1328"/>
  <c r="B1329"/>
  <c r="C1329"/>
  <c r="D1329"/>
  <c r="B1330"/>
  <c r="C1330"/>
  <c r="D1330"/>
  <c r="B1331"/>
  <c r="C1331"/>
  <c r="D1331"/>
  <c r="B1332"/>
  <c r="B1333"/>
  <c r="C1333"/>
  <c r="D1333"/>
  <c r="B1334"/>
  <c r="C1334"/>
  <c r="D1334"/>
  <c r="B1335"/>
  <c r="C1335"/>
  <c r="D1335"/>
  <c r="B1336"/>
  <c r="B1337"/>
  <c r="C1337"/>
  <c r="D1337"/>
  <c r="B1338"/>
  <c r="C1338"/>
  <c r="D1338"/>
  <c r="B1339"/>
  <c r="C1339"/>
  <c r="D1339"/>
  <c r="B1340"/>
  <c r="C1340"/>
  <c r="D1340"/>
  <c r="B1341"/>
  <c r="C1341"/>
  <c r="D1341"/>
  <c r="B1342"/>
  <c r="C1342"/>
  <c r="D1342"/>
  <c r="B1343"/>
  <c r="B1344"/>
  <c r="C1344"/>
  <c r="D1344"/>
  <c r="G1344"/>
  <c r="B1345"/>
  <c r="C1345"/>
  <c r="D1345"/>
  <c r="G1345"/>
  <c r="B1346"/>
  <c r="C1346"/>
  <c r="D1346"/>
  <c r="G1346"/>
  <c r="B1347"/>
  <c r="C1347"/>
  <c r="D1347"/>
  <c r="G1347"/>
  <c r="B1348"/>
  <c r="B1349"/>
  <c r="C1349"/>
  <c r="D1349"/>
  <c r="G1349"/>
  <c r="B1350"/>
  <c r="C1350"/>
  <c r="D1350"/>
  <c r="G1350"/>
  <c r="B1351"/>
  <c r="C1351"/>
  <c r="D1351"/>
  <c r="G1351"/>
  <c r="B1352"/>
  <c r="C1352"/>
  <c r="D1352"/>
  <c r="G1352"/>
  <c r="B1353"/>
  <c r="C1353"/>
  <c r="D1353"/>
  <c r="G1353"/>
  <c r="B1354"/>
  <c r="C1354"/>
  <c r="D1354"/>
  <c r="G1354"/>
  <c r="B1355"/>
  <c r="C1355"/>
  <c r="D1355"/>
  <c r="G1355"/>
  <c r="B1356"/>
  <c r="C1356"/>
  <c r="D1356"/>
  <c r="G1356"/>
  <c r="B1357"/>
  <c r="B1358"/>
  <c r="C1358"/>
  <c r="D1358"/>
  <c r="B1359"/>
  <c r="C1359"/>
  <c r="D1359"/>
  <c r="B1360"/>
  <c r="C1360"/>
  <c r="D1360"/>
  <c r="B1361"/>
  <c r="C1361"/>
  <c r="D1361"/>
  <c r="B1362"/>
  <c r="C1362"/>
  <c r="D1362"/>
  <c r="B1363"/>
  <c r="C1363"/>
  <c r="D1363"/>
  <c r="B1364"/>
  <c r="B1365"/>
  <c r="C1365"/>
  <c r="D1365"/>
  <c r="B1366"/>
  <c r="C1366"/>
  <c r="D1366"/>
  <c r="B1367"/>
  <c r="C1367"/>
  <c r="D1367"/>
  <c r="B1368"/>
  <c r="C1368"/>
  <c r="D1368"/>
  <c r="B1369"/>
  <c r="C1369"/>
  <c r="D1369"/>
  <c r="B1370"/>
  <c r="C1370"/>
  <c r="D1370"/>
  <c r="B1371"/>
  <c r="B1372"/>
  <c r="B1373"/>
  <c r="C1373"/>
  <c r="D1373"/>
  <c r="G1373"/>
  <c r="B1374"/>
  <c r="C1374"/>
  <c r="D1374"/>
  <c r="G1374"/>
  <c r="B1375"/>
  <c r="C1375"/>
  <c r="D1375"/>
  <c r="G1375"/>
  <c r="B1376"/>
  <c r="B1377"/>
  <c r="C1377"/>
  <c r="D1377"/>
  <c r="G1377"/>
  <c r="B1378"/>
  <c r="C1378"/>
  <c r="D1378"/>
  <c r="G1378"/>
  <c r="B1379"/>
  <c r="C1379"/>
  <c r="D1379"/>
  <c r="G1379"/>
  <c r="B1380"/>
  <c r="C1380"/>
  <c r="D1380"/>
  <c r="G1380"/>
  <c r="B1381"/>
  <c r="B1382"/>
  <c r="C1382"/>
  <c r="D1382"/>
  <c r="G1382"/>
  <c r="B1383"/>
  <c r="C1383"/>
  <c r="D1383"/>
  <c r="G1383"/>
  <c r="B1384"/>
  <c r="C1384"/>
  <c r="D1384"/>
  <c r="G1384"/>
  <c r="B1385"/>
  <c r="C1385"/>
  <c r="D1385"/>
  <c r="G1385"/>
  <c r="B1386"/>
  <c r="C1386"/>
  <c r="D1386"/>
  <c r="G1386"/>
  <c r="B1387"/>
  <c r="C1387"/>
  <c r="D1387"/>
  <c r="G1387"/>
  <c r="B1388"/>
  <c r="C1388"/>
  <c r="D1388"/>
  <c r="G1388"/>
  <c r="B1389"/>
  <c r="B1390"/>
  <c r="C1390"/>
  <c r="D1390"/>
  <c r="G1390"/>
  <c r="B1391"/>
  <c r="C1391"/>
  <c r="D1391"/>
  <c r="G1391"/>
  <c r="B1392"/>
  <c r="C1392"/>
  <c r="D1392"/>
  <c r="G1392"/>
  <c r="B1393"/>
  <c r="C1393"/>
  <c r="D1393"/>
  <c r="G1393"/>
  <c r="B1394"/>
  <c r="C1394"/>
  <c r="D1394"/>
  <c r="G1394"/>
  <c r="B1395"/>
  <c r="C1395"/>
  <c r="D1395"/>
  <c r="G1395"/>
  <c r="B1396"/>
  <c r="B1397"/>
  <c r="B1398"/>
  <c r="C1398"/>
  <c r="D1398"/>
  <c r="G1398"/>
  <c r="B1399"/>
  <c r="C1399"/>
  <c r="D1399"/>
  <c r="G1399"/>
  <c r="B1400"/>
  <c r="B1401"/>
  <c r="C1401"/>
  <c r="D1401"/>
  <c r="G1401"/>
  <c r="B1402"/>
  <c r="C1402"/>
  <c r="D1402"/>
  <c r="G1402"/>
  <c r="B1403"/>
  <c r="C1403"/>
  <c r="D1403"/>
  <c r="G1403"/>
  <c r="B1404"/>
  <c r="B1405"/>
  <c r="C1405"/>
  <c r="D1405"/>
  <c r="G1405"/>
  <c r="B1406"/>
  <c r="C1406"/>
  <c r="D1406"/>
  <c r="G1406"/>
  <c r="B1407"/>
  <c r="C1407"/>
  <c r="D1407"/>
  <c r="G1407"/>
  <c r="B1408"/>
  <c r="C1408"/>
  <c r="D1408"/>
  <c r="G1408"/>
  <c r="B1409"/>
  <c r="C1409"/>
  <c r="D1409"/>
  <c r="G1409"/>
  <c r="B1410"/>
  <c r="C1410"/>
  <c r="D1410"/>
  <c r="G1410"/>
  <c r="B1411"/>
  <c r="B1412"/>
  <c r="B1413"/>
  <c r="C1413"/>
  <c r="D1413"/>
  <c r="G1413"/>
  <c r="B1414"/>
  <c r="C1414"/>
  <c r="D1414"/>
  <c r="G1414"/>
  <c r="B1415"/>
  <c r="C1415"/>
  <c r="D1415"/>
  <c r="G1415"/>
  <c r="B1416"/>
  <c r="C1416"/>
  <c r="D1416"/>
  <c r="G1416"/>
  <c r="B1417"/>
  <c r="C1417"/>
  <c r="D1417"/>
  <c r="G1417"/>
  <c r="B1418"/>
  <c r="C1418"/>
  <c r="D1418"/>
  <c r="G1418"/>
  <c r="B1419"/>
  <c r="C1419"/>
  <c r="D1419"/>
  <c r="G1419"/>
  <c r="B1420"/>
  <c r="C1420"/>
  <c r="D1420"/>
  <c r="G1420"/>
  <c r="B1421"/>
  <c r="C1421"/>
  <c r="D1421"/>
  <c r="G1421"/>
  <c r="B1422"/>
  <c r="C1422"/>
  <c r="D1422"/>
  <c r="G1422"/>
  <c r="B1423"/>
  <c r="B1424"/>
  <c r="B1425"/>
  <c r="B1426"/>
  <c r="B1427"/>
  <c r="C1427"/>
  <c r="D1427"/>
  <c r="G1427"/>
  <c r="B1428"/>
  <c r="C1428"/>
  <c r="D1428"/>
  <c r="G1428"/>
  <c r="B1429"/>
  <c r="C1429"/>
  <c r="D1429"/>
  <c r="G1429"/>
  <c r="B1430"/>
  <c r="C1430"/>
  <c r="D1430"/>
  <c r="G1430"/>
  <c r="B1431"/>
  <c r="C1431"/>
  <c r="D1431"/>
  <c r="G1431"/>
  <c r="B1432"/>
  <c r="C1432"/>
  <c r="D1432"/>
  <c r="G1432"/>
  <c r="B1433"/>
  <c r="B1434"/>
  <c r="C1434"/>
  <c r="D1434"/>
  <c r="G1434"/>
  <c r="B1435"/>
  <c r="C1435"/>
  <c r="D1435"/>
  <c r="G1435"/>
  <c r="B1436"/>
  <c r="C1436"/>
  <c r="D1436"/>
  <c r="G1436"/>
  <c r="B1437"/>
  <c r="C1437"/>
  <c r="D1437"/>
  <c r="G1437"/>
  <c r="B1438"/>
  <c r="C1438"/>
  <c r="D1438"/>
  <c r="G1438"/>
  <c r="B1439"/>
  <c r="C1439"/>
  <c r="D1439"/>
  <c r="G1439"/>
  <c r="B1440"/>
  <c r="C1440"/>
  <c r="D1440"/>
  <c r="G1440"/>
  <c r="B1441"/>
  <c r="B1442"/>
  <c r="B1443"/>
  <c r="C1443"/>
  <c r="D1443"/>
  <c r="G1443"/>
  <c r="B1444"/>
  <c r="C1444"/>
  <c r="D1444"/>
  <c r="G1444"/>
  <c r="B1445"/>
  <c r="C1445"/>
  <c r="D1445"/>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B1469"/>
  <c r="B1470"/>
  <c r="C1470"/>
  <c r="G1470" s="1"/>
  <c r="B1471"/>
  <c r="B1472"/>
  <c r="C1472"/>
  <c r="H1472" s="1"/>
  <c r="B1473"/>
  <c r="C1473"/>
  <c r="G1473"/>
  <c r="B1474"/>
  <c r="C1474"/>
  <c r="G1474" s="1"/>
  <c r="B1475"/>
  <c r="C1475"/>
  <c r="B1476"/>
  <c r="C1476"/>
  <c r="H1476" s="1"/>
  <c r="B1477"/>
  <c r="C1477"/>
  <c r="G1477"/>
  <c r="B1478"/>
  <c r="C1478"/>
  <c r="G1478" s="1"/>
  <c r="B1479"/>
  <c r="C1479"/>
  <c r="B1480"/>
  <c r="B1481"/>
  <c r="C1481"/>
  <c r="G1481"/>
  <c r="B1482"/>
  <c r="C1482"/>
  <c r="G1482" s="1"/>
  <c r="B1483"/>
  <c r="C1483"/>
  <c r="B1484"/>
  <c r="C1484"/>
  <c r="H1484" s="1"/>
  <c r="B1485"/>
  <c r="C1485"/>
  <c r="G1485"/>
  <c r="B1486"/>
  <c r="B1487"/>
  <c r="C1487"/>
  <c r="B1488"/>
  <c r="B1489"/>
  <c r="C1489"/>
  <c r="G1489"/>
  <c r="B1490"/>
  <c r="C1490"/>
  <c r="G1490" s="1"/>
  <c r="B1491"/>
  <c r="C1491"/>
  <c r="B1492"/>
  <c r="C1492"/>
  <c r="H1492" s="1"/>
  <c r="B1493"/>
  <c r="C1493"/>
  <c r="G1493"/>
  <c r="B1494"/>
  <c r="C1494"/>
  <c r="G1494" s="1"/>
  <c r="B1495"/>
  <c r="C1495"/>
  <c r="B1496"/>
  <c r="C1496"/>
  <c r="H1496" s="1"/>
  <c r="B1497"/>
  <c r="B1498"/>
  <c r="C1498"/>
  <c r="G1498" s="1"/>
  <c r="B1499"/>
  <c r="C1499"/>
  <c r="B1500"/>
  <c r="C1500"/>
  <c r="H1500" s="1"/>
  <c r="B1501"/>
  <c r="C1501"/>
  <c r="G1501"/>
  <c r="B1502"/>
  <c r="C1502"/>
  <c r="G1502" s="1"/>
  <c r="B1503"/>
  <c r="B1504"/>
  <c r="B1505"/>
  <c r="B1506"/>
  <c r="C1506"/>
  <c r="G1506" s="1"/>
  <c r="B1507"/>
  <c r="C1507"/>
  <c r="B1508"/>
  <c r="C1508"/>
  <c r="H1508" s="1"/>
  <c r="B1509"/>
  <c r="C1509"/>
  <c r="G1509"/>
  <c r="B1510"/>
  <c r="B1511"/>
  <c r="B1512"/>
  <c r="C1512"/>
  <c r="H1512" s="1"/>
  <c r="B1513"/>
  <c r="C1513"/>
  <c r="G1513"/>
  <c r="B1514"/>
  <c r="C1514"/>
  <c r="G1514" s="1"/>
  <c r="B1515"/>
  <c r="C1515"/>
  <c r="B1516"/>
  <c r="B1517"/>
  <c r="C1517"/>
  <c r="G1517"/>
  <c r="B1518"/>
  <c r="C1518"/>
  <c r="G1518" s="1"/>
  <c r="B1519"/>
  <c r="C1519"/>
  <c r="B1520"/>
  <c r="C1520"/>
  <c r="H1520" s="1"/>
  <c r="B1521"/>
  <c r="B1522"/>
  <c r="C1522"/>
  <c r="G1522" s="1"/>
  <c r="B1523"/>
  <c r="C1523"/>
  <c r="B1524"/>
  <c r="C1524"/>
  <c r="H1524" s="1"/>
  <c r="B1525"/>
  <c r="C1525"/>
  <c r="G1525"/>
  <c r="B1526"/>
  <c r="B1527"/>
  <c r="C1527"/>
  <c r="B1528"/>
  <c r="C1528"/>
  <c r="H1528" s="1"/>
  <c r="B1529"/>
  <c r="C1529"/>
  <c r="G1529"/>
  <c r="B1530"/>
  <c r="C1530"/>
  <c r="G1530" s="1"/>
  <c r="B1531"/>
  <c r="B1532"/>
  <c r="C1532"/>
  <c r="H1532" s="1"/>
  <c r="B1533"/>
  <c r="C1533"/>
  <c r="G1533"/>
  <c r="B1534"/>
  <c r="C1534"/>
  <c r="G1534" s="1"/>
  <c r="B1535"/>
  <c r="C1535"/>
  <c r="B1536"/>
  <c r="B1537"/>
  <c r="C1537"/>
  <c r="G1537"/>
  <c r="B1538"/>
  <c r="C1538"/>
  <c r="G1538" s="1"/>
  <c r="B1539"/>
  <c r="C1539"/>
  <c r="B1540"/>
  <c r="C1540"/>
  <c r="H1540" s="1"/>
  <c r="B1541"/>
  <c r="B1542"/>
  <c r="C1542"/>
  <c r="G1542" s="1"/>
  <c r="B1543"/>
  <c r="C1543"/>
  <c r="B1544"/>
  <c r="C1544"/>
  <c r="H1544" s="1"/>
  <c r="B1545"/>
  <c r="C1545"/>
  <c r="G1545"/>
  <c r="B1546"/>
  <c r="B1547"/>
  <c r="C1547"/>
  <c r="B1548"/>
  <c r="C1548"/>
  <c r="H1548" s="1"/>
  <c r="B1549"/>
  <c r="C1549"/>
  <c r="G1549"/>
  <c r="B1550"/>
  <c r="C1550"/>
  <c r="G1550" s="1"/>
  <c r="B1551"/>
  <c r="B1552"/>
  <c r="C1552"/>
  <c r="H1552" s="1"/>
  <c r="B1553"/>
  <c r="C1553"/>
  <c r="G1553"/>
  <c r="B1554"/>
  <c r="C1554"/>
  <c r="G1554" s="1"/>
  <c r="B1555"/>
  <c r="C1555"/>
  <c r="B1556"/>
  <c r="C1556"/>
  <c r="H1556" s="1"/>
  <c r="B1557"/>
  <c r="B1558"/>
  <c r="C1558"/>
  <c r="G1558" s="1"/>
  <c r="B1559"/>
  <c r="C1559"/>
  <c r="B1560"/>
  <c r="C1560"/>
  <c r="H1560" s="1"/>
  <c r="B1561"/>
  <c r="C1561"/>
  <c r="G1561"/>
  <c r="Q3" i="3"/>
  <c r="H1561" i="37"/>
  <c r="H1559"/>
  <c r="H1555"/>
  <c r="H1553"/>
  <c r="H1549"/>
  <c r="H1547"/>
  <c r="H1545"/>
  <c r="H1543"/>
  <c r="H1539"/>
  <c r="H1537"/>
  <c r="H1535"/>
  <c r="H1533"/>
  <c r="H1529"/>
  <c r="H1527"/>
  <c r="H1525"/>
  <c r="H1523"/>
  <c r="H1519"/>
  <c r="H1517"/>
  <c r="H1515"/>
  <c r="H1513"/>
  <c r="H1509"/>
  <c r="H1507"/>
  <c r="H1501"/>
  <c r="H1499"/>
  <c r="H1495"/>
  <c r="H1493"/>
  <c r="H1491"/>
  <c r="H1489"/>
  <c r="H1487"/>
  <c r="H1485"/>
  <c r="H1483"/>
  <c r="H1481"/>
  <c r="H1479"/>
  <c r="H1477"/>
  <c r="H1475"/>
  <c r="H1473"/>
  <c r="H1467"/>
  <c r="H1465"/>
  <c r="H1447"/>
  <c r="H1445"/>
  <c r="H1444"/>
  <c r="H1443"/>
  <c r="H1440"/>
  <c r="H1439"/>
  <c r="H1438"/>
  <c r="H1437"/>
  <c r="H1436"/>
  <c r="H1435"/>
  <c r="H1434"/>
  <c r="H1432"/>
  <c r="I1432"/>
  <c r="H1431"/>
  <c r="H1430"/>
  <c r="I1430"/>
  <c r="H1429"/>
  <c r="H1428"/>
  <c r="I1428"/>
  <c r="H1427"/>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69"/>
  <c r="H1367"/>
  <c r="H1365"/>
  <c r="H1362"/>
  <c r="H1361"/>
  <c r="H1360"/>
  <c r="H1358"/>
  <c r="H1356"/>
  <c r="H1355"/>
  <c r="H1354"/>
  <c r="H1353"/>
  <c r="H1352"/>
  <c r="H1351"/>
  <c r="H1350"/>
  <c r="H1349"/>
  <c r="H1347"/>
  <c r="H1346"/>
  <c r="H1345"/>
  <c r="H1344"/>
  <c r="H1341"/>
  <c r="H1339"/>
  <c r="H1337"/>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198"/>
  <c r="H1197"/>
  <c r="H1195"/>
  <c r="H1194"/>
  <c r="H1193"/>
  <c r="H1191"/>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5"/>
  <c r="H994"/>
  <c r="H993"/>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L3"/>
  <c r="G6"/>
  <c r="I14"/>
  <c r="P3"/>
  <c r="H5" s="1"/>
  <c r="G5"/>
  <c r="E5"/>
  <c r="G7"/>
  <c r="H7"/>
  <c r="I7"/>
  <c r="U6"/>
  <c r="J7"/>
  <c r="H5" i="37"/>
  <c r="H6"/>
  <c r="H7"/>
  <c r="H8"/>
  <c r="H9"/>
  <c r="H10"/>
  <c r="H11"/>
  <c r="H12"/>
  <c r="H14"/>
  <c r="H15"/>
  <c r="H16"/>
  <c r="H17"/>
  <c r="H18"/>
  <c r="H20"/>
  <c r="H21"/>
  <c r="H22"/>
  <c r="H23"/>
  <c r="H24"/>
  <c r="H26"/>
  <c r="H27"/>
  <c r="H28"/>
  <c r="H29"/>
  <c r="H30"/>
  <c r="G30" i="3"/>
  <c r="H30"/>
  <c r="E30"/>
  <c r="G25"/>
  <c r="E25"/>
  <c r="B25" s="1"/>
  <c r="G26"/>
  <c r="E26"/>
  <c r="G27"/>
  <c r="H27"/>
  <c r="G28"/>
  <c r="H28"/>
  <c r="E28"/>
  <c r="G29"/>
  <c r="H29"/>
  <c r="E29"/>
  <c r="G31"/>
  <c r="H31"/>
  <c r="G32"/>
  <c r="H32"/>
  <c r="G33"/>
  <c r="H33"/>
  <c r="E33"/>
  <c r="B33" s="1"/>
  <c r="G34"/>
  <c r="H34"/>
  <c r="E34"/>
  <c r="G35"/>
  <c r="H35"/>
  <c r="G36"/>
  <c r="H36"/>
  <c r="G37"/>
  <c r="H37"/>
  <c r="E37"/>
  <c r="B37" s="1"/>
  <c r="G38"/>
  <c r="H38"/>
  <c r="E38"/>
  <c r="G39"/>
  <c r="H39"/>
  <c r="G40"/>
  <c r="H40"/>
  <c r="G41"/>
  <c r="H41"/>
  <c r="E41"/>
  <c r="B41" s="1"/>
  <c r="G42"/>
  <c r="H42"/>
  <c r="E42"/>
  <c r="G43"/>
  <c r="H43"/>
  <c r="G44"/>
  <c r="H44"/>
  <c r="G45"/>
  <c r="H45"/>
  <c r="E45"/>
  <c r="B45" s="1"/>
  <c r="G46"/>
  <c r="H46"/>
  <c r="E46"/>
  <c r="G47"/>
  <c r="H47"/>
  <c r="G48"/>
  <c r="H48"/>
  <c r="G49"/>
  <c r="H49"/>
  <c r="E49"/>
  <c r="B49" s="1"/>
  <c r="G50"/>
  <c r="H50"/>
  <c r="E50"/>
  <c r="G51"/>
  <c r="H51"/>
  <c r="G52"/>
  <c r="H52"/>
  <c r="G53"/>
  <c r="H53"/>
  <c r="E53"/>
  <c r="B53" s="1"/>
  <c r="G54"/>
  <c r="H54"/>
  <c r="E54"/>
  <c r="G55"/>
  <c r="H55"/>
  <c r="G56"/>
  <c r="H56"/>
  <c r="G57"/>
  <c r="H57"/>
  <c r="E57"/>
  <c r="B57" s="1"/>
  <c r="G58"/>
  <c r="H58"/>
  <c r="E58"/>
  <c r="G59"/>
  <c r="H59"/>
  <c r="G60"/>
  <c r="H60"/>
  <c r="G61"/>
  <c r="H61"/>
  <c r="E61"/>
  <c r="B61" s="1"/>
  <c r="G62"/>
  <c r="H62"/>
  <c r="E62"/>
  <c r="G63"/>
  <c r="H63"/>
  <c r="G64"/>
  <c r="H64"/>
  <c r="G65"/>
  <c r="H65"/>
  <c r="E65"/>
  <c r="B65" s="1"/>
  <c r="G66"/>
  <c r="H66"/>
  <c r="E66"/>
  <c r="G67"/>
  <c r="H67"/>
  <c r="G68"/>
  <c r="H68"/>
  <c r="G69"/>
  <c r="H69"/>
  <c r="E69"/>
  <c r="B69" s="1"/>
  <c r="G70"/>
  <c r="H70"/>
  <c r="E70"/>
  <c r="G71"/>
  <c r="H71"/>
  <c r="G72"/>
  <c r="H72"/>
  <c r="G73"/>
  <c r="H73"/>
  <c r="E73"/>
  <c r="B73" s="1"/>
  <c r="G74"/>
  <c r="H74"/>
  <c r="E74"/>
  <c r="G75"/>
  <c r="H75"/>
  <c r="G76"/>
  <c r="H76"/>
  <c r="G77"/>
  <c r="H77"/>
  <c r="E77"/>
  <c r="B77" s="1"/>
  <c r="G78"/>
  <c r="H78"/>
  <c r="E78"/>
  <c r="G79"/>
  <c r="H79"/>
  <c r="G80"/>
  <c r="H80"/>
  <c r="G81"/>
  <c r="H81"/>
  <c r="E81"/>
  <c r="B81" s="1"/>
  <c r="G82"/>
  <c r="H82"/>
  <c r="E82"/>
  <c r="G83"/>
  <c r="H83"/>
  <c r="G84"/>
  <c r="H84"/>
  <c r="G85"/>
  <c r="H85"/>
  <c r="E85"/>
  <c r="B85" s="1"/>
  <c r="G86"/>
  <c r="H86"/>
  <c r="E86"/>
  <c r="G87"/>
  <c r="H87"/>
  <c r="G88"/>
  <c r="H88"/>
  <c r="G89"/>
  <c r="H89"/>
  <c r="E89"/>
  <c r="B89" s="1"/>
  <c r="G90"/>
  <c r="H90"/>
  <c r="E90"/>
  <c r="G91"/>
  <c r="H91"/>
  <c r="G92"/>
  <c r="H92"/>
  <c r="G93"/>
  <c r="H93"/>
  <c r="E93"/>
  <c r="B93" s="1"/>
  <c r="G94"/>
  <c r="H94"/>
  <c r="E94"/>
  <c r="G95"/>
  <c r="H95"/>
  <c r="G96"/>
  <c r="H96"/>
  <c r="G97"/>
  <c r="H97"/>
  <c r="E97"/>
  <c r="B97" s="1"/>
  <c r="G98"/>
  <c r="H98"/>
  <c r="E98"/>
  <c r="G99"/>
  <c r="H99"/>
  <c r="G100"/>
  <c r="H100"/>
  <c r="G101"/>
  <c r="H101"/>
  <c r="E101"/>
  <c r="B101" s="1"/>
  <c r="G102"/>
  <c r="H102"/>
  <c r="E102"/>
  <c r="G103"/>
  <c r="H103"/>
  <c r="G104"/>
  <c r="H104"/>
  <c r="G105"/>
  <c r="H105"/>
  <c r="E105"/>
  <c r="B105" s="1"/>
  <c r="G106"/>
  <c r="H106"/>
  <c r="E106"/>
  <c r="G107"/>
  <c r="H107"/>
  <c r="G108"/>
  <c r="H108"/>
  <c r="G109"/>
  <c r="H109"/>
  <c r="E109"/>
  <c r="B109" s="1"/>
  <c r="G110"/>
  <c r="H110"/>
  <c r="E110"/>
  <c r="G111"/>
  <c r="H111"/>
  <c r="G112"/>
  <c r="H112"/>
  <c r="G113"/>
  <c r="H113"/>
  <c r="E113"/>
  <c r="B113" s="1"/>
  <c r="G114"/>
  <c r="H114"/>
  <c r="E114"/>
  <c r="G115"/>
  <c r="H115"/>
  <c r="G116"/>
  <c r="H116"/>
  <c r="G117"/>
  <c r="H117"/>
  <c r="E117"/>
  <c r="B117" s="1"/>
  <c r="G118"/>
  <c r="H118"/>
  <c r="E118"/>
  <c r="G119"/>
  <c r="H119"/>
  <c r="G120"/>
  <c r="H120"/>
  <c r="G121"/>
  <c r="H121"/>
  <c r="E121"/>
  <c r="B121" s="1"/>
  <c r="G122"/>
  <c r="H122"/>
  <c r="E122"/>
  <c r="G123"/>
  <c r="H123"/>
  <c r="G124"/>
  <c r="H124"/>
  <c r="G125"/>
  <c r="H125"/>
  <c r="E125"/>
  <c r="B125" s="1"/>
  <c r="G126"/>
  <c r="H126"/>
  <c r="E126"/>
  <c r="G127"/>
  <c r="H127"/>
  <c r="G128"/>
  <c r="H128"/>
  <c r="G129"/>
  <c r="H129"/>
  <c r="E129"/>
  <c r="B129" s="1"/>
  <c r="G130"/>
  <c r="H130"/>
  <c r="E130"/>
  <c r="G131"/>
  <c r="H131"/>
  <c r="G132"/>
  <c r="H132"/>
  <c r="G133"/>
  <c r="H133"/>
  <c r="E133"/>
  <c r="B133" s="1"/>
  <c r="G134"/>
  <c r="H134"/>
  <c r="E134"/>
  <c r="G135"/>
  <c r="H135"/>
  <c r="G136"/>
  <c r="H136"/>
  <c r="G137"/>
  <c r="H137"/>
  <c r="E137"/>
  <c r="B137" s="1"/>
  <c r="G138"/>
  <c r="H138"/>
  <c r="E138"/>
  <c r="G140"/>
  <c r="H140"/>
  <c r="G141"/>
  <c r="H141"/>
  <c r="E141"/>
  <c r="B141" s="1"/>
  <c r="G142"/>
  <c r="H142"/>
  <c r="E142"/>
  <c r="G143"/>
  <c r="H143"/>
  <c r="G144"/>
  <c r="H144"/>
  <c r="G145"/>
  <c r="H145"/>
  <c r="E145"/>
  <c r="B145" s="1"/>
  <c r="G146"/>
  <c r="H146"/>
  <c r="E146"/>
  <c r="G147"/>
  <c r="H147"/>
  <c r="G148"/>
  <c r="H148"/>
  <c r="G149"/>
  <c r="H149"/>
  <c r="E149"/>
  <c r="B149" s="1"/>
  <c r="G150"/>
  <c r="H150"/>
  <c r="E150"/>
  <c r="G151"/>
  <c r="H151"/>
  <c r="G152"/>
  <c r="H152"/>
  <c r="G153"/>
  <c r="H153"/>
  <c r="E153"/>
  <c r="B153" s="1"/>
  <c r="G154"/>
  <c r="H154"/>
  <c r="E154"/>
  <c r="G155"/>
  <c r="H155"/>
  <c r="G156"/>
  <c r="H156"/>
  <c r="T158"/>
  <c r="G162"/>
  <c r="E162"/>
  <c r="G164"/>
  <c r="E164" s="1"/>
  <c r="G166"/>
  <c r="E166" s="1"/>
  <c r="B166" s="1"/>
  <c r="G212"/>
  <c r="H212"/>
  <c r="G260"/>
  <c r="H260"/>
  <c r="E260"/>
  <c r="G263"/>
  <c r="H263"/>
  <c r="G264"/>
  <c r="H264"/>
  <c r="E264"/>
  <c r="G265"/>
  <c r="H265"/>
  <c r="E265"/>
  <c r="G268"/>
  <c r="H268"/>
  <c r="E268"/>
  <c r="G269"/>
  <c r="H269"/>
  <c r="E269"/>
  <c r="G270"/>
  <c r="H270"/>
  <c r="G271"/>
  <c r="H271"/>
  <c r="G272"/>
  <c r="H272"/>
  <c r="E272"/>
  <c r="G273"/>
  <c r="H273"/>
  <c r="E273"/>
  <c r="G274"/>
  <c r="H274"/>
  <c r="G275"/>
  <c r="H275"/>
  <c r="G276"/>
  <c r="H276"/>
  <c r="E276"/>
  <c r="G277"/>
  <c r="H277"/>
  <c r="E277"/>
  <c r="G278"/>
  <c r="E278" s="1"/>
  <c r="G279"/>
  <c r="H279"/>
  <c r="E279"/>
  <c r="G280"/>
  <c r="H280"/>
  <c r="E280"/>
  <c r="G283"/>
  <c r="H283"/>
  <c r="E283"/>
  <c r="G285"/>
  <c r="H285"/>
  <c r="L27" i="37"/>
  <c r="K27"/>
  <c r="L26"/>
  <c r="K26"/>
  <c r="L25"/>
  <c r="K25"/>
  <c r="L24"/>
  <c r="K24"/>
  <c r="L23"/>
  <c r="K23"/>
  <c r="L22"/>
  <c r="K22"/>
  <c r="L21"/>
  <c r="K21"/>
  <c r="H2" i="42"/>
  <c r="L20" i="37"/>
  <c r="K20"/>
  <c r="L19"/>
  <c r="K19"/>
  <c r="L18"/>
  <c r="K18"/>
  <c r="L17"/>
  <c r="K17"/>
  <c r="L16"/>
  <c r="K16"/>
  <c r="K15"/>
  <c r="L15" s="1"/>
  <c r="K14"/>
  <c r="L14"/>
  <c r="L13"/>
  <c r="K13"/>
  <c r="K12"/>
  <c r="L12"/>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1"/>
  <c r="F290"/>
  <c r="F289"/>
  <c r="F287"/>
  <c r="F286"/>
  <c r="F285"/>
  <c r="F284"/>
  <c r="F283"/>
  <c r="B283"/>
  <c r="F282"/>
  <c r="F281"/>
  <c r="F280"/>
  <c r="B280"/>
  <c r="F279"/>
  <c r="B279"/>
  <c r="F278"/>
  <c r="F277"/>
  <c r="B277"/>
  <c r="F276"/>
  <c r="F275"/>
  <c r="F274"/>
  <c r="F273"/>
  <c r="B273"/>
  <c r="F272"/>
  <c r="B272"/>
  <c r="F271"/>
  <c r="F270"/>
  <c r="F269"/>
  <c r="B269"/>
  <c r="F268"/>
  <c r="F267"/>
  <c r="F266"/>
  <c r="F265"/>
  <c r="B265"/>
  <c r="F264"/>
  <c r="B264"/>
  <c r="F263"/>
  <c r="F262"/>
  <c r="L260"/>
  <c r="F260"/>
  <c r="L258"/>
  <c r="M258"/>
  <c r="F258"/>
  <c r="B258" s="1"/>
  <c r="L257"/>
  <c r="M257"/>
  <c r="L256"/>
  <c r="M256"/>
  <c r="L255"/>
  <c r="M255"/>
  <c r="F255"/>
  <c r="B255" s="1"/>
  <c r="L254"/>
  <c r="M254"/>
  <c r="F254"/>
  <c r="B254" s="1"/>
  <c r="L253"/>
  <c r="M253"/>
  <c r="L252"/>
  <c r="M252"/>
  <c r="L251"/>
  <c r="M251"/>
  <c r="F251"/>
  <c r="B251" s="1"/>
  <c r="L250"/>
  <c r="M250"/>
  <c r="F250"/>
  <c r="B250" s="1"/>
  <c r="L249"/>
  <c r="M249"/>
  <c r="L248"/>
  <c r="M248"/>
  <c r="L247"/>
  <c r="M247"/>
  <c r="F247"/>
  <c r="B247" s="1"/>
  <c r="L246"/>
  <c r="M246"/>
  <c r="F246"/>
  <c r="B246" s="1"/>
  <c r="L245"/>
  <c r="M245"/>
  <c r="L244"/>
  <c r="M244"/>
  <c r="L243"/>
  <c r="M243"/>
  <c r="F243"/>
  <c r="B243" s="1"/>
  <c r="L242"/>
  <c r="M242"/>
  <c r="F242"/>
  <c r="B242" s="1"/>
  <c r="L241"/>
  <c r="M241"/>
  <c r="L240"/>
  <c r="M240"/>
  <c r="L239"/>
  <c r="M239"/>
  <c r="F239"/>
  <c r="B239" s="1"/>
  <c r="L238"/>
  <c r="M238"/>
  <c r="F238"/>
  <c r="B238" s="1"/>
  <c r="L237"/>
  <c r="M237"/>
  <c r="L236"/>
  <c r="M236"/>
  <c r="L235"/>
  <c r="M235"/>
  <c r="F235"/>
  <c r="B235" s="1"/>
  <c r="L234"/>
  <c r="M234"/>
  <c r="F234"/>
  <c r="B234" s="1"/>
  <c r="L233"/>
  <c r="M233"/>
  <c r="L232"/>
  <c r="M232"/>
  <c r="L231"/>
  <c r="M231"/>
  <c r="F231"/>
  <c r="B231" s="1"/>
  <c r="L230"/>
  <c r="M230"/>
  <c r="F230"/>
  <c r="B230" s="1"/>
  <c r="L229"/>
  <c r="M229"/>
  <c r="L228"/>
  <c r="M228"/>
  <c r="L227"/>
  <c r="M227"/>
  <c r="F227"/>
  <c r="B227" s="1"/>
  <c r="L226"/>
  <c r="M226"/>
  <c r="F226"/>
  <c r="B226" s="1"/>
  <c r="L225"/>
  <c r="M225"/>
  <c r="L224"/>
  <c r="M224"/>
  <c r="L223"/>
  <c r="M223"/>
  <c r="F223"/>
  <c r="B223" s="1"/>
  <c r="L222"/>
  <c r="M222"/>
  <c r="F222"/>
  <c r="B222" s="1"/>
  <c r="L221"/>
  <c r="M221"/>
  <c r="L220"/>
  <c r="M220"/>
  <c r="L219"/>
  <c r="M219"/>
  <c r="F219"/>
  <c r="B219" s="1"/>
  <c r="L218"/>
  <c r="M218"/>
  <c r="F218"/>
  <c r="B218" s="1"/>
  <c r="L217"/>
  <c r="M217"/>
  <c r="L216"/>
  <c r="M216"/>
  <c r="L215"/>
  <c r="M215"/>
  <c r="F215"/>
  <c r="B215" s="1"/>
  <c r="L214"/>
  <c r="M214"/>
  <c r="F214"/>
  <c r="B214" s="1"/>
  <c r="L213"/>
  <c r="M213"/>
  <c r="F212"/>
  <c r="F211"/>
  <c r="B211" s="1"/>
  <c r="L210"/>
  <c r="M210"/>
  <c r="F210"/>
  <c r="B210" s="1"/>
  <c r="L209"/>
  <c r="F209" s="1"/>
  <c r="B209" s="1"/>
  <c r="L208"/>
  <c r="F208"/>
  <c r="B208" s="1"/>
  <c r="L207"/>
  <c r="M207"/>
  <c r="L206"/>
  <c r="M206"/>
  <c r="L205"/>
  <c r="M205"/>
  <c r="F205"/>
  <c r="B205" s="1"/>
  <c r="L204"/>
  <c r="M204"/>
  <c r="F204"/>
  <c r="B204" s="1"/>
  <c r="L203"/>
  <c r="M203"/>
  <c r="L202"/>
  <c r="M202"/>
  <c r="L201"/>
  <c r="M201"/>
  <c r="F201"/>
  <c r="B201" s="1"/>
  <c r="L200"/>
  <c r="M200"/>
  <c r="F200"/>
  <c r="B200" s="1"/>
  <c r="L199"/>
  <c r="M199"/>
  <c r="B164"/>
  <c r="B162"/>
  <c r="B154"/>
  <c r="B150"/>
  <c r="B146"/>
  <c r="B142"/>
  <c r="B138"/>
  <c r="B134"/>
  <c r="B130"/>
  <c r="B126"/>
  <c r="B122"/>
  <c r="B118"/>
  <c r="B114"/>
  <c r="B110"/>
  <c r="B106"/>
  <c r="B102"/>
  <c r="B98"/>
  <c r="B94"/>
  <c r="B90"/>
  <c r="B86"/>
  <c r="B82"/>
  <c r="B78"/>
  <c r="B74"/>
  <c r="B70"/>
  <c r="B66"/>
  <c r="B62"/>
  <c r="B58"/>
  <c r="B54"/>
  <c r="B50"/>
  <c r="B46"/>
  <c r="B42"/>
  <c r="B38"/>
  <c r="B34"/>
  <c r="B30"/>
  <c r="B29"/>
  <c r="B28"/>
  <c r="B26"/>
  <c r="L7"/>
  <c r="F7"/>
  <c r="F4" s="1"/>
  <c r="B5"/>
  <c r="F261"/>
  <c r="F297"/>
  <c r="F292"/>
  <c r="F288"/>
  <c r="A3" i="30"/>
  <c r="A3" i="33"/>
  <c r="A3" i="36"/>
  <c r="A3" i="1"/>
  <c r="A3" i="27"/>
  <c r="D101" i="30"/>
  <c r="C1557" i="37" s="1"/>
  <c r="H1557" s="1"/>
  <c r="K59" i="42"/>
  <c r="I59"/>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D30" i="30"/>
  <c r="C1486" i="37" s="1"/>
  <c r="I57" i="42"/>
  <c r="B57"/>
  <c r="I42"/>
  <c r="B42"/>
  <c r="I41"/>
  <c r="B41"/>
  <c r="I40"/>
  <c r="B40"/>
  <c r="I39"/>
  <c r="B39"/>
  <c r="I46"/>
  <c r="B46"/>
  <c r="I45"/>
  <c r="B45"/>
  <c r="I44"/>
  <c r="B44"/>
  <c r="I43"/>
  <c r="B43"/>
  <c r="C22"/>
  <c r="C18"/>
  <c r="B7" i="30" s="1"/>
  <c r="B6"/>
  <c r="B5"/>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F239" i="27"/>
  <c r="E239"/>
  <c r="D1204" i="37" s="1"/>
  <c r="F238" i="27"/>
  <c r="F237"/>
  <c r="D236"/>
  <c r="C1201" i="37" s="1"/>
  <c r="E236" i="27"/>
  <c r="D1201" i="37" s="1"/>
  <c r="E235" i="27"/>
  <c r="D1200" i="37" s="1"/>
  <c r="F233" i="27"/>
  <c r="F232"/>
  <c r="D231"/>
  <c r="C1196" i="37" s="1"/>
  <c r="E231" i="27"/>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F195" i="27"/>
  <c r="E195"/>
  <c r="D1160" i="37" s="1"/>
  <c r="F194" i="27"/>
  <c r="F193"/>
  <c r="F192"/>
  <c r="F191"/>
  <c r="F190"/>
  <c r="F189"/>
  <c r="D188"/>
  <c r="C1153" i="37" s="1"/>
  <c r="F188" i="27"/>
  <c r="E188"/>
  <c r="D1153" i="37" s="1"/>
  <c r="E187" i="27"/>
  <c r="D1152" i="37" s="1"/>
  <c r="F186" i="27"/>
  <c r="F185"/>
  <c r="F184"/>
  <c r="F183"/>
  <c r="F182"/>
  <c r="F181"/>
  <c r="F180"/>
  <c r="F179"/>
  <c r="D178"/>
  <c r="C1143" i="37" s="1"/>
  <c r="E178" i="27"/>
  <c r="D1143" i="37" s="1"/>
  <c r="F177" i="27"/>
  <c r="F176"/>
  <c r="E175"/>
  <c r="F172"/>
  <c r="F171"/>
  <c r="F170"/>
  <c r="D169"/>
  <c r="C1134" i="37" s="1"/>
  <c r="E169" i="27"/>
  <c r="D1134" i="37" s="1"/>
  <c r="F168" i="27"/>
  <c r="F167"/>
  <c r="F166"/>
  <c r="F165"/>
  <c r="F164"/>
  <c r="F163"/>
  <c r="F162"/>
  <c r="F161"/>
  <c r="F160"/>
  <c r="F159"/>
  <c r="F158"/>
  <c r="F157"/>
  <c r="F156"/>
  <c r="F155"/>
  <c r="D154"/>
  <c r="C1119" i="37" s="1"/>
  <c r="E154" i="27"/>
  <c r="D1119" i="37" s="1"/>
  <c r="F153" i="27"/>
  <c r="F152"/>
  <c r="D15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F131" i="27"/>
  <c r="E131"/>
  <c r="D1096" i="37" s="1"/>
  <c r="F130" i="27"/>
  <c r="F129"/>
  <c r="F128"/>
  <c r="F127"/>
  <c r="F126"/>
  <c r="F125"/>
  <c r="D124"/>
  <c r="C1089" i="37"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F76" i="27"/>
  <c r="E76"/>
  <c r="E75" s="1"/>
  <c r="D75"/>
  <c r="C1040" i="37" s="1"/>
  <c r="F73" i="27"/>
  <c r="F72"/>
  <c r="F71"/>
  <c r="F70"/>
  <c r="D69"/>
  <c r="C1034" i="37" s="1"/>
  <c r="F69" i="27"/>
  <c r="E69"/>
  <c r="D1034" i="37" s="1"/>
  <c r="F68" i="27"/>
  <c r="F67"/>
  <c r="F66"/>
  <c r="F65"/>
  <c r="F64"/>
  <c r="F63"/>
  <c r="D62"/>
  <c r="C1027" i="37" s="1"/>
  <c r="E62" i="27"/>
  <c r="D1027" i="37" s="1"/>
  <c r="F61" i="27"/>
  <c r="F60"/>
  <c r="F59"/>
  <c r="D58"/>
  <c r="C1023" i="37" s="1"/>
  <c r="F58" i="27"/>
  <c r="E58"/>
  <c r="D1023" i="37" s="1"/>
  <c r="F57" i="27"/>
  <c r="F56"/>
  <c r="F55"/>
  <c r="F54"/>
  <c r="F53"/>
  <c r="F52"/>
  <c r="D51"/>
  <c r="C1016" i="37" s="1"/>
  <c r="F51" i="27"/>
  <c r="E51"/>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D18" i="27"/>
  <c r="C983"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C594" i="37" s="1"/>
  <c r="D608" i="1"/>
  <c r="C596" i="37" s="1"/>
  <c r="D615" i="1"/>
  <c r="C603" i="37" s="1"/>
  <c r="D620" i="1"/>
  <c r="C608" i="37" s="1"/>
  <c r="D629" i="1"/>
  <c r="D632"/>
  <c r="C620" i="37" s="1"/>
  <c r="D635" i="1"/>
  <c r="C623" i="37" s="1"/>
  <c r="D161" i="1"/>
  <c r="C151" i="37" s="1"/>
  <c r="D167" i="1"/>
  <c r="C157" i="37" s="1"/>
  <c r="D160" i="1"/>
  <c r="D172"/>
  <c r="C162" i="37" s="1"/>
  <c r="D177" i="1"/>
  <c r="C167" i="37" s="1"/>
  <c r="D185" i="1"/>
  <c r="C175" i="37" s="1"/>
  <c r="D196" i="1"/>
  <c r="C186" i="37" s="1"/>
  <c r="D205" i="1"/>
  <c r="C195" i="37" s="1"/>
  <c r="D210" i="1"/>
  <c r="C200" i="37" s="1"/>
  <c r="D218" i="1"/>
  <c r="C208" i="37" s="1"/>
  <c r="D204" i="1"/>
  <c r="C194"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518" i="1"/>
  <c r="C506" i="37" s="1"/>
  <c r="D14" i="1"/>
  <c r="D23"/>
  <c r="D29"/>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34" i="1"/>
  <c r="C124" i="37" s="1"/>
  <c r="D142" i="1"/>
  <c r="D141" s="1"/>
  <c r="D148"/>
  <c r="C138" i="37" s="1"/>
  <c r="D147" i="1"/>
  <c r="C137"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c r="F637"/>
  <c r="F636"/>
  <c r="F635"/>
  <c r="F634"/>
  <c r="F633"/>
  <c r="F632"/>
  <c r="F631"/>
  <c r="F630"/>
  <c r="F627"/>
  <c r="F626"/>
  <c r="F625"/>
  <c r="F624"/>
  <c r="F623"/>
  <c r="F622"/>
  <c r="F621"/>
  <c r="F620"/>
  <c r="F619"/>
  <c r="F618"/>
  <c r="F617"/>
  <c r="F616"/>
  <c r="F615"/>
  <c r="F614"/>
  <c r="F613"/>
  <c r="F612"/>
  <c r="F611"/>
  <c r="F610"/>
  <c r="F609"/>
  <c r="F608"/>
  <c r="F607"/>
  <c r="F605"/>
  <c r="F604"/>
  <c r="F603"/>
  <c r="F602"/>
  <c r="F601"/>
  <c r="F600"/>
  <c r="F599"/>
  <c r="F598"/>
  <c r="F597"/>
  <c r="F595"/>
  <c r="F594"/>
  <c r="F593"/>
  <c r="F592"/>
  <c r="F591"/>
  <c r="F590"/>
  <c r="F589"/>
  <c r="F588"/>
  <c r="F587"/>
  <c r="F586"/>
  <c r="F585"/>
  <c r="F584"/>
  <c r="F582"/>
  <c r="F581"/>
  <c r="F580"/>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5"/>
  <c r="F524"/>
  <c r="F523"/>
  <c r="F522"/>
  <c r="F521"/>
  <c r="F520"/>
  <c r="F517"/>
  <c r="F516"/>
  <c r="F515"/>
  <c r="F514"/>
  <c r="F513"/>
  <c r="F512"/>
  <c r="F511"/>
  <c r="F510"/>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30"/>
  <c r="F429"/>
  <c r="F428"/>
  <c r="F427"/>
  <c r="F426"/>
  <c r="F425"/>
  <c r="F424"/>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47" i="42"/>
  <c r="K55"/>
  <c r="F46" i="36"/>
  <c r="F50"/>
  <c r="F114"/>
  <c r="F43"/>
  <c r="F13"/>
  <c r="F29"/>
  <c r="F73"/>
  <c r="F97"/>
  <c r="F42"/>
  <c r="F96"/>
  <c r="F247" i="27" l="1"/>
  <c r="F236"/>
  <c r="F231"/>
  <c r="F154"/>
  <c r="F421" i="1"/>
  <c r="H41" i="37"/>
  <c r="H195"/>
  <c r="E92" i="27"/>
  <c r="D1058" i="37"/>
  <c r="H1389"/>
  <c r="G1389"/>
  <c r="H1497"/>
  <c r="G1497"/>
  <c r="H328"/>
  <c r="H304"/>
  <c r="H76"/>
  <c r="H64"/>
  <c r="H50"/>
  <c r="H19"/>
  <c r="G179" i="3"/>
  <c r="E179" s="1"/>
  <c r="B179" s="1"/>
  <c r="G481" i="37"/>
  <c r="D462" i="1"/>
  <c r="G223" i="37"/>
  <c r="H162"/>
  <c r="D628" i="1"/>
  <c r="G541" i="37"/>
  <c r="G1089"/>
  <c r="H1357"/>
  <c r="H1295"/>
  <c r="F199" i="3"/>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E285"/>
  <c r="B285" s="1"/>
  <c r="B278"/>
  <c r="B276"/>
  <c r="E275"/>
  <c r="B275" s="1"/>
  <c r="E274"/>
  <c r="B274" s="1"/>
  <c r="E270"/>
  <c r="B270" s="1"/>
  <c r="B268"/>
  <c r="E263"/>
  <c r="B263" s="1"/>
  <c r="E155"/>
  <c r="B155" s="1"/>
  <c r="E152"/>
  <c r="B152" s="1"/>
  <c r="E151"/>
  <c r="B151" s="1"/>
  <c r="E147"/>
  <c r="B147" s="1"/>
  <c r="E144"/>
  <c r="B144" s="1"/>
  <c r="E143"/>
  <c r="B143" s="1"/>
  <c r="E136"/>
  <c r="B136" s="1"/>
  <c r="E135"/>
  <c r="B135" s="1"/>
  <c r="E131"/>
  <c r="B131" s="1"/>
  <c r="E128"/>
  <c r="B128" s="1"/>
  <c r="E127"/>
  <c r="B127" s="1"/>
  <c r="E123"/>
  <c r="B123" s="1"/>
  <c r="E120"/>
  <c r="B120" s="1"/>
  <c r="E119"/>
  <c r="B119" s="1"/>
  <c r="E115"/>
  <c r="B115" s="1"/>
  <c r="E112"/>
  <c r="B112" s="1"/>
  <c r="E111"/>
  <c r="B111" s="1"/>
  <c r="E107"/>
  <c r="B107" s="1"/>
  <c r="E104"/>
  <c r="B104" s="1"/>
  <c r="E103"/>
  <c r="B103" s="1"/>
  <c r="E99"/>
  <c r="B99" s="1"/>
  <c r="E96"/>
  <c r="B96" s="1"/>
  <c r="E95"/>
  <c r="B95" s="1"/>
  <c r="E91"/>
  <c r="B91" s="1"/>
  <c r="E88"/>
  <c r="B88" s="1"/>
  <c r="E87"/>
  <c r="B87" s="1"/>
  <c r="E83"/>
  <c r="B83" s="1"/>
  <c r="E79"/>
  <c r="B79" s="1"/>
  <c r="E75"/>
  <c r="B75" s="1"/>
  <c r="E71"/>
  <c r="B71" s="1"/>
  <c r="E67"/>
  <c r="B67" s="1"/>
  <c r="E63"/>
  <c r="B63" s="1"/>
  <c r="E59"/>
  <c r="B59" s="1"/>
  <c r="E55"/>
  <c r="B55" s="1"/>
  <c r="E51"/>
  <c r="B51" s="1"/>
  <c r="E47"/>
  <c r="B47" s="1"/>
  <c r="E43"/>
  <c r="B43" s="1"/>
  <c r="E39"/>
  <c r="B39" s="1"/>
  <c r="E35"/>
  <c r="B35" s="1"/>
  <c r="E31"/>
  <c r="B31" s="1"/>
  <c r="G1560" i="37"/>
  <c r="G1559"/>
  <c r="G1557"/>
  <c r="G1556"/>
  <c r="G1555"/>
  <c r="G1552"/>
  <c r="G1548"/>
  <c r="G1547"/>
  <c r="G1544"/>
  <c r="G1543"/>
  <c r="G1540"/>
  <c r="G1539"/>
  <c r="G1535"/>
  <c r="G1527"/>
  <c r="G1523"/>
  <c r="G1519"/>
  <c r="G1515"/>
  <c r="G1512"/>
  <c r="G1508"/>
  <c r="G1507"/>
  <c r="G1500"/>
  <c r="G1499"/>
  <c r="G1496"/>
  <c r="G1495"/>
  <c r="G1492"/>
  <c r="G1491"/>
  <c r="G1487"/>
  <c r="G1483"/>
  <c r="G1479"/>
  <c r="G1476"/>
  <c r="G1475"/>
  <c r="G1472"/>
  <c r="G1468"/>
  <c r="G1467"/>
  <c r="G1465"/>
  <c r="G1447"/>
  <c r="G1445"/>
  <c r="I1444"/>
  <c r="I1440"/>
  <c r="I1439"/>
  <c r="I1438"/>
  <c r="I1437"/>
  <c r="I1436"/>
  <c r="I1435"/>
  <c r="I1434"/>
  <c r="I1431"/>
  <c r="I1429"/>
  <c r="I1427"/>
  <c r="G1369"/>
  <c r="G1368"/>
  <c r="G1367"/>
  <c r="G1365"/>
  <c r="H1363"/>
  <c r="G1362"/>
  <c r="G1360"/>
  <c r="H1359"/>
  <c r="G1358"/>
  <c r="G1341"/>
  <c r="G1340"/>
  <c r="G1339"/>
  <c r="G1337"/>
  <c r="H1335"/>
  <c r="G1334"/>
  <c r="G1331"/>
  <c r="G1330"/>
  <c r="G1329"/>
  <c r="G1328"/>
  <c r="G1327"/>
  <c r="G1326"/>
  <c r="G1320"/>
  <c r="G1319"/>
  <c r="G1316"/>
  <c r="G1315"/>
  <c r="G1314"/>
  <c r="G1313"/>
  <c r="G1312"/>
  <c r="G1311"/>
  <c r="G1303"/>
  <c r="G1302"/>
  <c r="G1301"/>
  <c r="G1300"/>
  <c r="G1299"/>
  <c r="G1298"/>
  <c r="G1297"/>
  <c r="G1296"/>
  <c r="G1294"/>
  <c r="G1291"/>
  <c r="G1290"/>
  <c r="G1289"/>
  <c r="G1286"/>
  <c r="G1285"/>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07"/>
  <c r="G1206"/>
  <c r="G1205"/>
  <c r="G1203"/>
  <c r="G1198"/>
  <c r="G1197"/>
  <c r="G1195"/>
  <c r="G1194"/>
  <c r="G1193"/>
  <c r="G1191"/>
  <c r="G1190"/>
  <c r="G1189"/>
  <c r="G1187"/>
  <c r="G1167"/>
  <c r="G1166"/>
  <c r="G1165"/>
  <c r="G1164"/>
  <c r="G1163"/>
  <c r="G1162"/>
  <c r="G1161"/>
  <c r="G1159"/>
  <c r="G1157"/>
  <c r="G1156"/>
  <c r="G1155"/>
  <c r="G1142"/>
  <c r="G1141"/>
  <c r="G1133"/>
  <c r="G1132"/>
  <c r="G1131"/>
  <c r="G1130"/>
  <c r="G1129"/>
  <c r="G1128"/>
  <c r="G335"/>
  <c r="G334"/>
  <c r="G333"/>
  <c r="G332"/>
  <c r="G327"/>
  <c r="G326"/>
  <c r="G325"/>
  <c r="G324"/>
  <c r="G317"/>
  <c r="G316"/>
  <c r="G315"/>
  <c r="G314"/>
  <c r="G313"/>
  <c r="G312"/>
  <c r="G311"/>
  <c r="G310"/>
  <c r="G187"/>
  <c r="G174"/>
  <c r="G173"/>
  <c r="G172"/>
  <c r="G171"/>
  <c r="G170"/>
  <c r="G169"/>
  <c r="G168"/>
  <c r="G156"/>
  <c r="G155"/>
  <c r="G154"/>
  <c r="G153"/>
  <c r="G152"/>
  <c r="G127"/>
  <c r="G126"/>
  <c r="G123"/>
  <c r="G122"/>
  <c r="G121"/>
  <c r="G111"/>
  <c r="G110"/>
  <c r="G109"/>
  <c r="G108"/>
  <c r="G105"/>
  <c r="G104"/>
  <c r="G103"/>
  <c r="G102"/>
  <c r="G101"/>
  <c r="G100"/>
  <c r="G90"/>
  <c r="G89"/>
  <c r="G88"/>
  <c r="G87"/>
  <c r="G86"/>
  <c r="G85"/>
  <c r="G69"/>
  <c r="G68"/>
  <c r="G63"/>
  <c r="G62"/>
  <c r="G57"/>
  <c r="G56"/>
  <c r="G49"/>
  <c r="G48"/>
  <c r="G45"/>
  <c r="G44"/>
  <c r="G43"/>
  <c r="G42"/>
  <c r="G39"/>
  <c r="G38"/>
  <c r="G37"/>
  <c r="G32"/>
  <c r="G31"/>
  <c r="G30"/>
  <c r="G29"/>
  <c r="G28"/>
  <c r="G27"/>
  <c r="G26"/>
  <c r="G18"/>
  <c r="G17"/>
  <c r="G16"/>
  <c r="G15"/>
  <c r="G14"/>
  <c r="G1196"/>
  <c r="H1196"/>
  <c r="C131"/>
  <c r="F141" i="1"/>
  <c r="C616" i="37"/>
  <c r="F628" i="1"/>
  <c r="B199" i="3"/>
  <c r="C450" i="37"/>
  <c r="F462" i="1"/>
  <c r="D1040" i="37"/>
  <c r="D1057"/>
  <c r="H281" i="3"/>
  <c r="G1463" i="37"/>
  <c r="H1463"/>
  <c r="G507"/>
  <c r="H507"/>
  <c r="G392"/>
  <c r="H392"/>
  <c r="G344"/>
  <c r="H344"/>
  <c r="G248"/>
  <c r="H248"/>
  <c r="G235"/>
  <c r="H235"/>
  <c r="G546"/>
  <c r="H546"/>
  <c r="G1057"/>
  <c r="H1057"/>
  <c r="C1168"/>
  <c r="G287" i="3"/>
  <c r="G1208" i="37"/>
  <c r="H1208"/>
  <c r="H1317"/>
  <c r="H1287"/>
  <c r="G1287"/>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E134"/>
  <c r="E56"/>
  <c r="D46" i="37" s="1"/>
  <c r="E487" i="1"/>
  <c r="D475" i="37" s="1"/>
  <c r="E399" i="1"/>
  <c r="D388" i="37" s="1"/>
  <c r="E268" i="1"/>
  <c r="D258" i="37" s="1"/>
  <c r="E232" i="1"/>
  <c r="D222" i="37" s="1"/>
  <c r="E223" i="1"/>
  <c r="D213" i="37" s="1"/>
  <c r="H213" s="1"/>
  <c r="E160" i="1"/>
  <c r="F160" s="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40" i="37"/>
  <c r="H1040"/>
  <c r="F84" i="27"/>
  <c r="G1050" i="37"/>
  <c r="H1050"/>
  <c r="F92" i="27"/>
  <c r="G1058" i="37"/>
  <c r="H1058"/>
  <c r="G1076"/>
  <c r="H1076"/>
  <c r="F124" i="27"/>
  <c r="G1112" i="37"/>
  <c r="H1112"/>
  <c r="E151" i="27"/>
  <c r="F151" s="1"/>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H24" i="3"/>
  <c r="G24"/>
  <c r="E24" s="1"/>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G1486"/>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71"/>
  <c r="G1371"/>
  <c r="H1332"/>
  <c r="D47" i="30"/>
  <c r="G177" i="3"/>
  <c r="E177" s="1"/>
  <c r="B177" s="1"/>
  <c r="J48" i="42"/>
  <c r="F233" i="1"/>
  <c r="F245"/>
  <c r="J47" i="42"/>
  <c r="K54"/>
  <c r="F13" i="1"/>
  <c r="F29"/>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83" i="1"/>
  <c r="D571" i="37" s="1"/>
  <c r="G571"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H1460"/>
  <c r="G1454"/>
  <c r="H1454"/>
  <c r="G1450"/>
  <c r="H1450"/>
  <c r="I1447"/>
  <c r="I1443"/>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317"/>
  <c r="G157"/>
  <c r="G336"/>
  <c r="G318"/>
  <c r="G296"/>
  <c r="G175"/>
  <c r="G328"/>
  <c r="G304"/>
  <c r="G106"/>
  <c r="G91"/>
  <c r="G76"/>
  <c r="G162"/>
  <c r="G138"/>
  <c r="G128"/>
  <c r="G33"/>
  <c r="G4"/>
  <c r="G132"/>
  <c r="G112"/>
  <c r="G70"/>
  <c r="G64"/>
  <c r="G58"/>
  <c r="G50"/>
  <c r="G19"/>
  <c r="F18" i="27" l="1"/>
  <c r="F204" i="1"/>
  <c r="D137" i="37"/>
  <c r="F147" i="1"/>
  <c r="D124" i="37"/>
  <c r="F134" i="1"/>
  <c r="F116"/>
  <c r="F85"/>
  <c r="I1448" i="37"/>
  <c r="I1451"/>
  <c r="I1455"/>
  <c r="I1461"/>
  <c r="I1464"/>
  <c r="I1450"/>
  <c r="I1454"/>
  <c r="I1460"/>
  <c r="E531" i="1"/>
  <c r="E163" i="3"/>
  <c r="B163" s="1"/>
  <c r="G1049" i="37"/>
  <c r="H635"/>
  <c r="H1104"/>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B24" i="3"/>
  <c r="C290" i="37"/>
  <c r="F301" i="1"/>
  <c r="D519" i="37"/>
  <c r="E639" i="1"/>
  <c r="D627" i="37" s="1"/>
  <c r="E174" i="27"/>
  <c r="C558" i="37"/>
  <c r="F570" i="1"/>
  <c r="G150" i="37"/>
  <c r="H150"/>
  <c r="C222"/>
  <c r="F232" i="1"/>
  <c r="C1457" i="37"/>
  <c r="J54" i="42"/>
  <c r="G585" i="37"/>
  <c r="H585"/>
  <c r="G1168"/>
  <c r="H1168"/>
  <c r="E74" i="27"/>
  <c r="G616" i="37"/>
  <c r="H616"/>
  <c r="G137" l="1"/>
  <c r="H137"/>
  <c r="H124"/>
  <c r="G124"/>
  <c r="G295" i="3"/>
  <c r="E295" s="1"/>
  <c r="B295" s="1"/>
  <c r="G1116" i="3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C4" i="30" l="1"/>
  <c r="L37" i="37" s="1"/>
  <c r="G290"/>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E262" s="1"/>
  <c r="G266"/>
  <c r="E266" s="1"/>
  <c r="B266" s="1"/>
  <c r="C283" i="37"/>
  <c r="F293" i="1"/>
  <c r="D282" i="37"/>
  <c r="E416" i="1"/>
  <c r="E294"/>
  <c r="D284" i="37" s="1"/>
  <c r="K6"/>
  <c r="N3" i="3"/>
  <c r="H2" i="37"/>
  <c r="G2"/>
  <c r="C627"/>
  <c r="F639" i="1"/>
  <c r="C626" i="37"/>
  <c r="F638" i="1"/>
  <c r="G1139" i="37"/>
  <c r="H1139"/>
  <c r="C399"/>
  <c r="F410" i="1"/>
  <c r="D404" i="37"/>
  <c r="E642" i="1"/>
  <c r="H1199" i="37"/>
  <c r="G1199"/>
  <c r="G149"/>
  <c r="H149"/>
  <c r="C406" l="1"/>
  <c r="D630"/>
  <c r="C284"/>
  <c r="F294" i="1"/>
  <c r="B289" i="3"/>
  <c r="E288"/>
  <c r="E33" i="42" s="1"/>
  <c r="G1138" i="37"/>
  <c r="H1138"/>
  <c r="G404"/>
  <c r="H404"/>
  <c r="G400"/>
  <c r="H400"/>
  <c r="G627"/>
  <c r="H627"/>
  <c r="D405"/>
  <c r="E643" i="1"/>
  <c r="E644" s="1"/>
  <c r="E418"/>
  <c r="D407" i="37" s="1"/>
  <c r="E417" i="1"/>
  <c r="D406" i="37" s="1"/>
  <c r="G399"/>
  <c r="H399"/>
  <c r="G626"/>
  <c r="H626"/>
  <c r="B262" i="3"/>
  <c r="G283" i="37"/>
  <c r="H283"/>
  <c r="G977"/>
  <c r="E4" i="27" s="1"/>
  <c r="L34" i="37" s="1"/>
  <c r="B27" i="42"/>
  <c r="H977" i="37"/>
  <c r="G267" i="3" s="1"/>
  <c r="E267" s="1"/>
  <c r="B267" s="1"/>
  <c r="G282" i="37"/>
  <c r="H282"/>
  <c r="C630"/>
  <c r="F642" i="1"/>
  <c r="E297" i="3"/>
  <c r="E29" i="42" s="1"/>
  <c r="B298" i="3"/>
  <c r="C405" i="37"/>
  <c r="D418" i="1"/>
  <c r="D643"/>
  <c r="F416"/>
  <c r="G294" i="3"/>
  <c r="E294" s="1"/>
  <c r="B294" s="1"/>
  <c r="G293"/>
  <c r="E293" s="1"/>
  <c r="F417" i="1" l="1"/>
  <c r="D632" i="37"/>
  <c r="G630"/>
  <c r="H630"/>
  <c r="C631"/>
  <c r="D645" i="1"/>
  <c r="F643"/>
  <c r="E292" i="3"/>
  <c r="E31" i="42" s="1"/>
  <c r="B293" i="3"/>
  <c r="C407" i="37"/>
  <c r="F418" i="1"/>
  <c r="D644"/>
  <c r="G405" i="37"/>
  <c r="H405"/>
  <c r="D631"/>
  <c r="E645" i="1"/>
  <c r="E648" s="1"/>
  <c r="K3" i="37"/>
  <c r="L3"/>
  <c r="M3" i="3"/>
  <c r="E261"/>
  <c r="E27" i="42" s="1"/>
  <c r="G284" i="37"/>
  <c r="H284"/>
  <c r="G406"/>
  <c r="H406"/>
  <c r="C632" l="1"/>
  <c r="D648" i="1"/>
  <c r="F644"/>
  <c r="D633" i="37"/>
  <c r="E649" i="1"/>
  <c r="G631" i="37"/>
  <c r="H631"/>
  <c r="D636"/>
  <c r="K41" i="42"/>
  <c r="G407" i="37"/>
  <c r="H407"/>
  <c r="C633"/>
  <c r="D649" i="1"/>
  <c r="Q19" i="3" s="1"/>
  <c r="F645" i="1"/>
  <c r="D637" i="37" l="1"/>
  <c r="K42" i="42"/>
  <c r="C637" i="37"/>
  <c r="F649" i="1"/>
  <c r="J42" i="42"/>
  <c r="C636" i="37"/>
  <c r="B25" i="42" s="1"/>
  <c r="F648" i="1"/>
  <c r="J41" i="42"/>
  <c r="G633" i="37"/>
  <c r="H633"/>
  <c r="G632"/>
  <c r="H632"/>
  <c r="G157" i="3"/>
  <c r="E157" s="1"/>
  <c r="J3" l="1"/>
  <c r="L2" i="37"/>
  <c r="K2"/>
  <c r="G637"/>
  <c r="H637"/>
  <c r="B157" i="3"/>
  <c r="G636" i="37"/>
  <c r="H636"/>
  <c r="K29" s="1"/>
  <c r="L28" l="1"/>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E20" s="1"/>
  <c r="I21"/>
  <c r="L259"/>
  <c r="J12"/>
  <c r="M259"/>
  <c r="K14"/>
  <c r="H19"/>
  <c r="M19"/>
  <c r="M20"/>
  <c r="H21"/>
  <c r="J10"/>
  <c r="H22"/>
  <c r="K28" i="37"/>
  <c r="J6" i="42"/>
  <c r="E22" i="3" l="1"/>
  <c r="B22" s="1"/>
  <c r="E11"/>
  <c r="B11" s="1"/>
  <c r="F19"/>
  <c r="E16"/>
  <c r="B16" s="1"/>
  <c r="E12"/>
  <c r="B12" s="1"/>
  <c r="B6"/>
  <c r="E19"/>
  <c r="E21"/>
  <c r="B21" s="1"/>
  <c r="E14"/>
  <c r="B14" s="1"/>
  <c r="E10"/>
  <c r="B10" s="1"/>
  <c r="E15"/>
  <c r="B15" s="1"/>
  <c r="F259"/>
  <c r="F20"/>
  <c r="B20" s="1"/>
  <c r="E17"/>
  <c r="B17" s="1"/>
  <c r="E13"/>
  <c r="B13" s="1"/>
  <c r="E9"/>
  <c r="B9" s="1"/>
  <c r="B158"/>
  <c r="E23"/>
  <c r="E25" i="42" s="1"/>
  <c r="B259" i="3" l="1"/>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<sst xmlns="http://schemas.openxmlformats.org/spreadsheetml/2006/main" count="4758" uniqueCount="4301">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</sst>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4276812</v>
      </c>
      <c r="D2" s="63">
        <f>PRRAS!E12</f>
        <v>4144161</v>
      </c>
      <c r="E2" s="63"/>
      <c r="F2" s="63"/>
      <c r="G2" s="64">
        <f t="shared" ref="G2:G65" si="0">(B2/1000)*(C2*1+D2*2)</f>
        <v>12565.134</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19601</v>
      </c>
      <c r="L10" s="50">
        <f>INT(VALUE(RefStr!B6))</f>
        <v>19601</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03203816</v>
      </c>
      <c r="L11" s="50">
        <f>INT(VALUE(RefStr!B8))</f>
        <v>3203816</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UČENIČKI DOM PULA</v>
      </c>
      <c r="L12" s="50">
        <f>LEN(Skriveni!K12)</f>
        <v>17</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52100</v>
      </c>
      <c r="L13" s="50">
        <f>INT(VALUE(RefStr!B12))</f>
        <v>52100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PULA</v>
      </c>
      <c r="L14" s="50">
        <f>LEN(Skriveni!K14)</f>
        <v>4</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EPULONOVA 18</v>
      </c>
      <c r="L15" s="50">
        <f>LEN(Skriveni!K15)</f>
        <v>12</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5590</v>
      </c>
      <c r="L17" s="50">
        <f>INT(VALUE(RefStr!B18))</f>
        <v>5590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359</v>
      </c>
      <c r="L19" s="50">
        <f>INT(VALUE(RefStr!B22))</f>
        <v>359</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47668877184</v>
      </c>
      <c r="L21" s="50">
        <f>INT(VALUE(RefStr!K14))</f>
        <v>47668877184</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JASMINA BUTKOVIĆ</v>
      </c>
      <c r="L22" s="50">
        <f>LEN(RefStr!H25)</f>
        <v>16</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052540145</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052540145</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jasmina@leprinka.hr</v>
      </c>
      <c r="L25" s="50">
        <f>LEN(RefStr!H29)</f>
        <v>19</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ured@dom-ucenicki-pu.skole.hr</v>
      </c>
      <c r="L26" s="50">
        <f>LEN(RefStr!H31)</f>
        <v>29</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MILICA MEŠTROVIĆ</v>
      </c>
      <c r="L27" s="50">
        <f>LEN(RefStr!H33)</f>
        <v>16</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67.210.686,23</v>
      </c>
      <c r="L28" s="50">
        <f>SUM(G2:G1561)</f>
        <v>67210686.232000038</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55686764.930000022</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6502178.4210000001</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4663090.2690000003</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7.3260000000000005</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358645.28600000008</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2315093</v>
      </c>
      <c r="D46" s="58">
        <f>PRRAS!E56</f>
        <v>2369211</v>
      </c>
      <c r="E46" s="58">
        <v>0</v>
      </c>
      <c r="F46" s="58">
        <v>0</v>
      </c>
      <c r="G46" s="59">
        <f t="shared" si="0"/>
        <v>317408.17499999999</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2315093</v>
      </c>
      <c r="D64" s="58">
        <f>PRRAS!E74</f>
        <v>2364972</v>
      </c>
      <c r="E64" s="58">
        <v>0</v>
      </c>
      <c r="F64" s="58">
        <v>0</v>
      </c>
      <c r="G64" s="59">
        <f t="shared" si="0"/>
        <v>443837.33100000001</v>
      </c>
      <c r="H64" s="59">
        <f t="shared" si="1"/>
        <v>0</v>
      </c>
      <c r="I64" s="60">
        <v>0</v>
      </c>
    </row>
    <row r="65" spans="1:9">
      <c r="A65" s="57">
        <v>151</v>
      </c>
      <c r="B65" s="58">
        <f>PRRAS!C75</f>
        <v>64</v>
      </c>
      <c r="C65" s="58">
        <f>PRRAS!D75</f>
        <v>2315093</v>
      </c>
      <c r="D65" s="58">
        <f>PRRAS!E75</f>
        <v>2364972</v>
      </c>
      <c r="E65" s="58">
        <v>0</v>
      </c>
      <c r="F65" s="58">
        <v>0</v>
      </c>
      <c r="G65" s="59">
        <f t="shared" si="0"/>
        <v>450882.36800000002</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4239</v>
      </c>
      <c r="E67" s="58">
        <v>0</v>
      </c>
      <c r="F67" s="58">
        <v>0</v>
      </c>
      <c r="G67" s="59">
        <f t="shared" si="2"/>
        <v>559.548</v>
      </c>
      <c r="H67" s="59">
        <f t="shared" si="3"/>
        <v>0</v>
      </c>
      <c r="I67" s="60">
        <v>0</v>
      </c>
    </row>
    <row r="68" spans="1:9">
      <c r="A68" s="57">
        <v>151</v>
      </c>
      <c r="B68" s="58">
        <f>PRRAS!C78</f>
        <v>67</v>
      </c>
      <c r="C68" s="58">
        <f>PRRAS!D78</f>
        <v>0</v>
      </c>
      <c r="D68" s="58">
        <f>PRRAS!E78</f>
        <v>4239</v>
      </c>
      <c r="E68" s="58">
        <v>0</v>
      </c>
      <c r="F68" s="58">
        <v>0</v>
      </c>
      <c r="G68" s="59">
        <f t="shared" si="2"/>
        <v>568.02600000000007</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96</v>
      </c>
      <c r="D75" s="58">
        <f>PRRAS!E85</f>
        <v>25</v>
      </c>
      <c r="E75" s="58">
        <v>0</v>
      </c>
      <c r="F75" s="58">
        <v>0</v>
      </c>
      <c r="G75" s="59">
        <f t="shared" si="2"/>
        <v>10.804</v>
      </c>
      <c r="H75" s="59">
        <f t="shared" si="3"/>
        <v>0</v>
      </c>
      <c r="I75" s="60">
        <v>0</v>
      </c>
    </row>
    <row r="76" spans="1:9">
      <c r="A76" s="57">
        <v>151</v>
      </c>
      <c r="B76" s="58">
        <f>PRRAS!C86</f>
        <v>75</v>
      </c>
      <c r="C76" s="58">
        <f>PRRAS!D86</f>
        <v>96</v>
      </c>
      <c r="D76" s="58">
        <f>PRRAS!E86</f>
        <v>25</v>
      </c>
      <c r="E76" s="58">
        <v>0</v>
      </c>
      <c r="F76" s="58">
        <v>0</v>
      </c>
      <c r="G76" s="59">
        <f t="shared" si="2"/>
        <v>10.95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96</v>
      </c>
      <c r="D78" s="58">
        <f>PRRAS!E88</f>
        <v>25</v>
      </c>
      <c r="E78" s="58">
        <v>0</v>
      </c>
      <c r="F78" s="58">
        <v>0</v>
      </c>
      <c r="G78" s="59">
        <f t="shared" si="2"/>
        <v>11.241999999999999</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836487</v>
      </c>
      <c r="D106" s="58">
        <f>PRRAS!E116</f>
        <v>746960</v>
      </c>
      <c r="E106" s="58">
        <v>0</v>
      </c>
      <c r="F106" s="58">
        <v>0</v>
      </c>
      <c r="G106" s="59">
        <f t="shared" si="2"/>
        <v>244692.73499999999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836487</v>
      </c>
      <c r="D112" s="58">
        <f>PRRAS!E122</f>
        <v>746960</v>
      </c>
      <c r="E112" s="58">
        <v>0</v>
      </c>
      <c r="F112" s="58">
        <v>0</v>
      </c>
      <c r="G112" s="59">
        <f t="shared" si="2"/>
        <v>258675.177</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836487</v>
      </c>
      <c r="D117" s="58">
        <f>PRRAS!E127</f>
        <v>746960</v>
      </c>
      <c r="E117" s="58">
        <v>0</v>
      </c>
      <c r="F117" s="58">
        <v>0</v>
      </c>
      <c r="G117" s="59">
        <f t="shared" si="2"/>
        <v>270327.212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176604</v>
      </c>
      <c r="D124" s="58">
        <f>PRRAS!E134</f>
        <v>146730</v>
      </c>
      <c r="E124" s="58">
        <v>0</v>
      </c>
      <c r="F124" s="58">
        <v>0</v>
      </c>
      <c r="G124" s="59">
        <f t="shared" si="2"/>
        <v>57817.871999999996</v>
      </c>
      <c r="H124" s="59">
        <f t="shared" si="3"/>
        <v>0</v>
      </c>
      <c r="I124" s="60">
        <v>0</v>
      </c>
    </row>
    <row r="125" spans="1:9">
      <c r="A125" s="57">
        <v>151</v>
      </c>
      <c r="B125" s="58">
        <f>PRRAS!C135</f>
        <v>124</v>
      </c>
      <c r="C125" s="58">
        <f>PRRAS!D135</f>
        <v>170304</v>
      </c>
      <c r="D125" s="58">
        <f>PRRAS!E135</f>
        <v>146730</v>
      </c>
      <c r="E125" s="58">
        <v>0</v>
      </c>
      <c r="F125" s="58">
        <v>0</v>
      </c>
      <c r="G125" s="59">
        <f t="shared" si="2"/>
        <v>57506.735999999997</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170304</v>
      </c>
      <c r="D127" s="58">
        <f>PRRAS!E137</f>
        <v>146730</v>
      </c>
      <c r="E127" s="58">
        <v>0</v>
      </c>
      <c r="F127" s="58">
        <v>0</v>
      </c>
      <c r="G127" s="59">
        <f t="shared" si="2"/>
        <v>58434.264000000003</v>
      </c>
      <c r="H127" s="59">
        <f t="shared" si="3"/>
        <v>0</v>
      </c>
      <c r="I127" s="60">
        <v>0</v>
      </c>
    </row>
    <row r="128" spans="1:9">
      <c r="A128" s="57">
        <v>151</v>
      </c>
      <c r="B128" s="58">
        <f>PRRAS!C138</f>
        <v>127</v>
      </c>
      <c r="C128" s="58">
        <f>PRRAS!D138</f>
        <v>6300</v>
      </c>
      <c r="D128" s="58">
        <f>PRRAS!E138</f>
        <v>0</v>
      </c>
      <c r="E128" s="58">
        <v>0</v>
      </c>
      <c r="F128" s="58">
        <v>0</v>
      </c>
      <c r="G128" s="59">
        <f t="shared" si="2"/>
        <v>800.1</v>
      </c>
      <c r="H128" s="59">
        <f t="shared" si="3"/>
        <v>0</v>
      </c>
      <c r="I128" s="60">
        <v>0</v>
      </c>
    </row>
    <row r="129" spans="1:9">
      <c r="A129" s="57">
        <v>151</v>
      </c>
      <c r="B129" s="58">
        <f>PRRAS!C139</f>
        <v>128</v>
      </c>
      <c r="C129" s="58">
        <f>PRRAS!D139</f>
        <v>5000</v>
      </c>
      <c r="D129" s="58">
        <f>PRRAS!E139</f>
        <v>0</v>
      </c>
      <c r="E129" s="58">
        <v>0</v>
      </c>
      <c r="F129" s="58">
        <v>0</v>
      </c>
      <c r="G129" s="59">
        <f t="shared" si="2"/>
        <v>640</v>
      </c>
      <c r="H129" s="59">
        <f t="shared" si="3"/>
        <v>0</v>
      </c>
      <c r="I129" s="60">
        <v>0</v>
      </c>
    </row>
    <row r="130" spans="1:9">
      <c r="A130" s="57">
        <v>151</v>
      </c>
      <c r="B130" s="58">
        <f>PRRAS!C140</f>
        <v>129</v>
      </c>
      <c r="C130" s="58">
        <f>PRRAS!D140</f>
        <v>1300</v>
      </c>
      <c r="D130" s="58">
        <f>PRRAS!E140</f>
        <v>0</v>
      </c>
      <c r="E130" s="58">
        <v>0</v>
      </c>
      <c r="F130" s="58">
        <v>0</v>
      </c>
      <c r="G130" s="59">
        <f t="shared" ref="G130:G193" si="4">(B130/1000)*(C130*1+D130*2)</f>
        <v>167.70000000000002</v>
      </c>
      <c r="H130" s="59">
        <f t="shared" ref="H130:H193" si="5">ABS(C130-ROUND(C130,0))+ABS(D130-ROUND(D130,0))</f>
        <v>0</v>
      </c>
      <c r="I130" s="60">
        <v>0</v>
      </c>
    </row>
    <row r="131" spans="1:9">
      <c r="A131" s="57">
        <v>151</v>
      </c>
      <c r="B131" s="58">
        <f>PRRAS!C141</f>
        <v>130</v>
      </c>
      <c r="C131" s="58">
        <f>PRRAS!D141</f>
        <v>941456</v>
      </c>
      <c r="D131" s="58">
        <f>PRRAS!E141</f>
        <v>875807</v>
      </c>
      <c r="E131" s="58">
        <v>0</v>
      </c>
      <c r="F131" s="58">
        <v>0</v>
      </c>
      <c r="G131" s="59">
        <f t="shared" si="4"/>
        <v>350099.10000000003</v>
      </c>
      <c r="H131" s="59">
        <f t="shared" si="5"/>
        <v>0</v>
      </c>
      <c r="I131" s="60">
        <v>0</v>
      </c>
    </row>
    <row r="132" spans="1:9">
      <c r="A132" s="57">
        <v>151</v>
      </c>
      <c r="B132" s="58">
        <f>PRRAS!C142</f>
        <v>131</v>
      </c>
      <c r="C132" s="58">
        <f>PRRAS!D142</f>
        <v>941456</v>
      </c>
      <c r="D132" s="58">
        <f>PRRAS!E142</f>
        <v>875807</v>
      </c>
      <c r="E132" s="58">
        <v>0</v>
      </c>
      <c r="F132" s="58">
        <v>0</v>
      </c>
      <c r="G132" s="59">
        <f t="shared" si="4"/>
        <v>352792.17000000004</v>
      </c>
      <c r="H132" s="59">
        <f t="shared" si="5"/>
        <v>0</v>
      </c>
      <c r="I132" s="60">
        <v>0</v>
      </c>
    </row>
    <row r="133" spans="1:9">
      <c r="A133" s="57">
        <v>151</v>
      </c>
      <c r="B133" s="58">
        <f>PRRAS!C143</f>
        <v>132</v>
      </c>
      <c r="C133" s="58">
        <f>PRRAS!D143</f>
        <v>822106</v>
      </c>
      <c r="D133" s="58">
        <f>PRRAS!E143</f>
        <v>875807</v>
      </c>
      <c r="E133" s="58">
        <v>0</v>
      </c>
      <c r="F133" s="58">
        <v>0</v>
      </c>
      <c r="G133" s="59">
        <f t="shared" si="4"/>
        <v>339731.04000000004</v>
      </c>
      <c r="H133" s="59">
        <f t="shared" si="5"/>
        <v>0</v>
      </c>
      <c r="I133" s="60">
        <v>0</v>
      </c>
    </row>
    <row r="134" spans="1:9">
      <c r="A134" s="57">
        <v>151</v>
      </c>
      <c r="B134" s="58">
        <f>PRRAS!C144</f>
        <v>133</v>
      </c>
      <c r="C134" s="58">
        <f>PRRAS!D144</f>
        <v>119350</v>
      </c>
      <c r="D134" s="58">
        <f>PRRAS!E144</f>
        <v>0</v>
      </c>
      <c r="E134" s="58">
        <v>0</v>
      </c>
      <c r="F134" s="58">
        <v>0</v>
      </c>
      <c r="G134" s="59">
        <f t="shared" si="4"/>
        <v>15873.550000000001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7076</v>
      </c>
      <c r="D137" s="58">
        <f>PRRAS!E147</f>
        <v>5428</v>
      </c>
      <c r="E137" s="58">
        <v>0</v>
      </c>
      <c r="F137" s="58">
        <v>0</v>
      </c>
      <c r="G137" s="59">
        <f t="shared" si="4"/>
        <v>2438.752</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7076</v>
      </c>
      <c r="D148" s="58">
        <f>PRRAS!E158</f>
        <v>5428</v>
      </c>
      <c r="E148" s="58">
        <v>0</v>
      </c>
      <c r="F148" s="58">
        <v>0</v>
      </c>
      <c r="G148" s="59">
        <f t="shared" si="4"/>
        <v>2636.0039999999999</v>
      </c>
      <c r="H148" s="59">
        <f t="shared" si="5"/>
        <v>0</v>
      </c>
      <c r="I148" s="60">
        <v>0</v>
      </c>
    </row>
    <row r="149" spans="1:9">
      <c r="A149" s="57">
        <v>151</v>
      </c>
      <c r="B149" s="58">
        <f>PRRAS!C159</f>
        <v>148</v>
      </c>
      <c r="C149" s="58">
        <f>PRRAS!D159</f>
        <v>4057082</v>
      </c>
      <c r="D149" s="58">
        <f>PRRAS!E159</f>
        <v>4098435</v>
      </c>
      <c r="E149" s="58">
        <v>0</v>
      </c>
      <c r="F149" s="58">
        <v>0</v>
      </c>
      <c r="G149" s="59">
        <f t="shared" si="4"/>
        <v>1813584.8959999999</v>
      </c>
      <c r="H149" s="59">
        <f t="shared" si="5"/>
        <v>0</v>
      </c>
      <c r="I149" s="60">
        <v>0</v>
      </c>
    </row>
    <row r="150" spans="1:9">
      <c r="A150" s="57">
        <v>151</v>
      </c>
      <c r="B150" s="58">
        <f>PRRAS!C160</f>
        <v>149</v>
      </c>
      <c r="C150" s="58">
        <f>PRRAS!D160</f>
        <v>2316734</v>
      </c>
      <c r="D150" s="58">
        <f>PRRAS!E160</f>
        <v>2351867</v>
      </c>
      <c r="E150" s="58">
        <v>0</v>
      </c>
      <c r="F150" s="58">
        <v>0</v>
      </c>
      <c r="G150" s="59">
        <f t="shared" si="4"/>
        <v>1046049.732</v>
      </c>
      <c r="H150" s="59">
        <f t="shared" si="5"/>
        <v>0</v>
      </c>
      <c r="I150" s="60">
        <v>0</v>
      </c>
    </row>
    <row r="151" spans="1:9">
      <c r="A151" s="57">
        <v>151</v>
      </c>
      <c r="B151" s="58">
        <f>PRRAS!C161</f>
        <v>150</v>
      </c>
      <c r="C151" s="58">
        <f>PRRAS!D161</f>
        <v>1867702</v>
      </c>
      <c r="D151" s="58">
        <f>PRRAS!E161</f>
        <v>1946020</v>
      </c>
      <c r="E151" s="58">
        <v>0</v>
      </c>
      <c r="F151" s="58">
        <v>0</v>
      </c>
      <c r="G151" s="59">
        <f t="shared" si="4"/>
        <v>863961.29999999993</v>
      </c>
      <c r="H151" s="59">
        <f t="shared" si="5"/>
        <v>0</v>
      </c>
      <c r="I151" s="60">
        <v>0</v>
      </c>
    </row>
    <row r="152" spans="1:9">
      <c r="A152" s="57">
        <v>151</v>
      </c>
      <c r="B152" s="58">
        <f>PRRAS!C162</f>
        <v>151</v>
      </c>
      <c r="C152" s="58">
        <f>PRRAS!D162</f>
        <v>1867702</v>
      </c>
      <c r="D152" s="58">
        <f>PRRAS!E162</f>
        <v>1946020</v>
      </c>
      <c r="E152" s="58">
        <v>0</v>
      </c>
      <c r="F152" s="58">
        <v>0</v>
      </c>
      <c r="G152" s="59">
        <f t="shared" si="4"/>
        <v>869721.04200000002</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127787</v>
      </c>
      <c r="D156" s="58">
        <f>PRRAS!E166</f>
        <v>71132</v>
      </c>
      <c r="E156" s="58">
        <v>0</v>
      </c>
      <c r="F156" s="58">
        <v>0</v>
      </c>
      <c r="G156" s="59">
        <f t="shared" si="4"/>
        <v>41857.904999999999</v>
      </c>
      <c r="H156" s="59">
        <f t="shared" si="5"/>
        <v>0</v>
      </c>
      <c r="I156" s="60">
        <v>0</v>
      </c>
    </row>
    <row r="157" spans="1:9">
      <c r="A157" s="57">
        <v>151</v>
      </c>
      <c r="B157" s="58">
        <f>PRRAS!C167</f>
        <v>156</v>
      </c>
      <c r="C157" s="58">
        <f>PRRAS!D167</f>
        <v>321245</v>
      </c>
      <c r="D157" s="58">
        <f>PRRAS!E167</f>
        <v>334715</v>
      </c>
      <c r="E157" s="58">
        <v>0</v>
      </c>
      <c r="F157" s="58">
        <v>0</v>
      </c>
      <c r="G157" s="59">
        <f t="shared" si="4"/>
        <v>154545.29999999999</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289494</v>
      </c>
      <c r="D159" s="58">
        <f>PRRAS!E169</f>
        <v>301633</v>
      </c>
      <c r="E159" s="58">
        <v>0</v>
      </c>
      <c r="F159" s="58">
        <v>0</v>
      </c>
      <c r="G159" s="59">
        <f t="shared" si="4"/>
        <v>141056.07999999999</v>
      </c>
      <c r="H159" s="59">
        <f t="shared" si="5"/>
        <v>0</v>
      </c>
      <c r="I159" s="60">
        <v>0</v>
      </c>
    </row>
    <row r="160" spans="1:9">
      <c r="A160" s="57">
        <v>151</v>
      </c>
      <c r="B160" s="58">
        <f>PRRAS!C170</f>
        <v>159</v>
      </c>
      <c r="C160" s="58">
        <f>PRRAS!D170</f>
        <v>31751</v>
      </c>
      <c r="D160" s="58">
        <f>PRRAS!E170</f>
        <v>33082</v>
      </c>
      <c r="E160" s="58">
        <v>0</v>
      </c>
      <c r="F160" s="58">
        <v>0</v>
      </c>
      <c r="G160" s="59">
        <f t="shared" si="4"/>
        <v>15568.485000000001</v>
      </c>
      <c r="H160" s="59">
        <f t="shared" si="5"/>
        <v>0</v>
      </c>
      <c r="I160" s="60">
        <v>0</v>
      </c>
    </row>
    <row r="161" spans="1:9">
      <c r="A161" s="57">
        <v>151</v>
      </c>
      <c r="B161" s="58">
        <f>PRRAS!C171</f>
        <v>160</v>
      </c>
      <c r="C161" s="58">
        <f>PRRAS!D171</f>
        <v>1725512</v>
      </c>
      <c r="D161" s="58">
        <f>PRRAS!E171</f>
        <v>1734395</v>
      </c>
      <c r="E161" s="58">
        <v>0</v>
      </c>
      <c r="F161" s="58">
        <v>0</v>
      </c>
      <c r="G161" s="59">
        <f t="shared" si="4"/>
        <v>831088.32000000007</v>
      </c>
      <c r="H161" s="59">
        <f t="shared" si="5"/>
        <v>0</v>
      </c>
      <c r="I161" s="60">
        <v>0</v>
      </c>
    </row>
    <row r="162" spans="1:9">
      <c r="A162" s="57">
        <v>151</v>
      </c>
      <c r="B162" s="58">
        <f>PRRAS!C172</f>
        <v>161</v>
      </c>
      <c r="C162" s="58">
        <f>PRRAS!D172</f>
        <v>84190</v>
      </c>
      <c r="D162" s="58">
        <f>PRRAS!E172</f>
        <v>100492</v>
      </c>
      <c r="E162" s="58">
        <v>0</v>
      </c>
      <c r="F162" s="58">
        <v>0</v>
      </c>
      <c r="G162" s="59">
        <f t="shared" si="4"/>
        <v>45913.014000000003</v>
      </c>
      <c r="H162" s="59">
        <f t="shared" si="5"/>
        <v>0</v>
      </c>
      <c r="I162" s="60">
        <v>0</v>
      </c>
    </row>
    <row r="163" spans="1:9">
      <c r="A163" s="57">
        <v>151</v>
      </c>
      <c r="B163" s="58">
        <f>PRRAS!C173</f>
        <v>162</v>
      </c>
      <c r="C163" s="58">
        <f>PRRAS!D173</f>
        <v>35691</v>
      </c>
      <c r="D163" s="58">
        <f>PRRAS!E173</f>
        <v>45993</v>
      </c>
      <c r="E163" s="58">
        <v>0</v>
      </c>
      <c r="F163" s="58">
        <v>0</v>
      </c>
      <c r="G163" s="59">
        <f t="shared" si="4"/>
        <v>20683.673999999999</v>
      </c>
      <c r="H163" s="59">
        <f t="shared" si="5"/>
        <v>0</v>
      </c>
      <c r="I163" s="60">
        <v>0</v>
      </c>
    </row>
    <row r="164" spans="1:9">
      <c r="A164" s="57">
        <v>151</v>
      </c>
      <c r="B164" s="58">
        <f>PRRAS!C174</f>
        <v>163</v>
      </c>
      <c r="C164" s="58">
        <f>PRRAS!D174</f>
        <v>34505</v>
      </c>
      <c r="D164" s="58">
        <f>PRRAS!E174</f>
        <v>36339</v>
      </c>
      <c r="E164" s="58">
        <v>0</v>
      </c>
      <c r="F164" s="58">
        <v>0</v>
      </c>
      <c r="G164" s="59">
        <f t="shared" si="4"/>
        <v>17470.829000000002</v>
      </c>
      <c r="H164" s="59">
        <f t="shared" si="5"/>
        <v>0</v>
      </c>
      <c r="I164" s="60">
        <v>0</v>
      </c>
    </row>
    <row r="165" spans="1:9">
      <c r="A165" s="57">
        <v>151</v>
      </c>
      <c r="B165" s="58">
        <f>PRRAS!C175</f>
        <v>164</v>
      </c>
      <c r="C165" s="58">
        <f>PRRAS!D175</f>
        <v>3478</v>
      </c>
      <c r="D165" s="58">
        <f>PRRAS!E175</f>
        <v>6368</v>
      </c>
      <c r="E165" s="58">
        <v>0</v>
      </c>
      <c r="F165" s="58">
        <v>0</v>
      </c>
      <c r="G165" s="59">
        <f t="shared" si="4"/>
        <v>2659.096</v>
      </c>
      <c r="H165" s="59">
        <f t="shared" si="5"/>
        <v>0</v>
      </c>
      <c r="I165" s="60">
        <v>0</v>
      </c>
    </row>
    <row r="166" spans="1:9">
      <c r="A166" s="57">
        <v>151</v>
      </c>
      <c r="B166" s="58">
        <f>PRRAS!C176</f>
        <v>165</v>
      </c>
      <c r="C166" s="58">
        <f>PRRAS!D176</f>
        <v>10516</v>
      </c>
      <c r="D166" s="58">
        <f>PRRAS!E176</f>
        <v>11792</v>
      </c>
      <c r="E166" s="58">
        <v>0</v>
      </c>
      <c r="F166" s="58">
        <v>0</v>
      </c>
      <c r="G166" s="59">
        <f t="shared" si="4"/>
        <v>5626.5</v>
      </c>
      <c r="H166" s="59">
        <f t="shared" si="5"/>
        <v>0</v>
      </c>
      <c r="I166" s="60">
        <v>0</v>
      </c>
    </row>
    <row r="167" spans="1:9">
      <c r="A167" s="57">
        <v>151</v>
      </c>
      <c r="B167" s="58">
        <f>PRRAS!C177</f>
        <v>166</v>
      </c>
      <c r="C167" s="58">
        <f>PRRAS!D177</f>
        <v>937381</v>
      </c>
      <c r="D167" s="58">
        <f>PRRAS!E177</f>
        <v>932374</v>
      </c>
      <c r="E167" s="58">
        <v>0</v>
      </c>
      <c r="F167" s="58">
        <v>0</v>
      </c>
      <c r="G167" s="59">
        <f t="shared" si="4"/>
        <v>465153.41400000005</v>
      </c>
      <c r="H167" s="59">
        <f t="shared" si="5"/>
        <v>0</v>
      </c>
      <c r="I167" s="60">
        <v>0</v>
      </c>
    </row>
    <row r="168" spans="1:9">
      <c r="A168" s="57">
        <v>151</v>
      </c>
      <c r="B168" s="58">
        <f>PRRAS!C178</f>
        <v>167</v>
      </c>
      <c r="C168" s="58">
        <f>PRRAS!D178</f>
        <v>117905</v>
      </c>
      <c r="D168" s="58">
        <f>PRRAS!E178</f>
        <v>105815</v>
      </c>
      <c r="E168" s="58">
        <v>0</v>
      </c>
      <c r="F168" s="58">
        <v>0</v>
      </c>
      <c r="G168" s="59">
        <f t="shared" si="4"/>
        <v>55032.345000000001</v>
      </c>
      <c r="H168" s="59">
        <f t="shared" si="5"/>
        <v>0</v>
      </c>
      <c r="I168" s="60">
        <v>0</v>
      </c>
    </row>
    <row r="169" spans="1:9">
      <c r="A169" s="57">
        <v>151</v>
      </c>
      <c r="B169" s="58">
        <f>PRRAS!C179</f>
        <v>168</v>
      </c>
      <c r="C169" s="58">
        <f>PRRAS!D179</f>
        <v>499969</v>
      </c>
      <c r="D169" s="58">
        <f>PRRAS!E179</f>
        <v>516955</v>
      </c>
      <c r="E169" s="58">
        <v>0</v>
      </c>
      <c r="F169" s="58">
        <v>0</v>
      </c>
      <c r="G169" s="59">
        <f t="shared" si="4"/>
        <v>257691.67200000002</v>
      </c>
      <c r="H169" s="59">
        <f t="shared" si="5"/>
        <v>0</v>
      </c>
      <c r="I169" s="60">
        <v>0</v>
      </c>
    </row>
    <row r="170" spans="1:9">
      <c r="A170" s="57">
        <v>151</v>
      </c>
      <c r="B170" s="58">
        <f>PRRAS!C180</f>
        <v>169</v>
      </c>
      <c r="C170" s="58">
        <f>PRRAS!D180</f>
        <v>268784</v>
      </c>
      <c r="D170" s="58">
        <f>PRRAS!E180</f>
        <v>246053</v>
      </c>
      <c r="E170" s="58">
        <v>0</v>
      </c>
      <c r="F170" s="58">
        <v>0</v>
      </c>
      <c r="G170" s="59">
        <f t="shared" si="4"/>
        <v>128590.41</v>
      </c>
      <c r="H170" s="59">
        <f t="shared" si="5"/>
        <v>0</v>
      </c>
      <c r="I170" s="60">
        <v>0</v>
      </c>
    </row>
    <row r="171" spans="1:9">
      <c r="A171" s="57">
        <v>151</v>
      </c>
      <c r="B171" s="58">
        <f>PRRAS!C181</f>
        <v>170</v>
      </c>
      <c r="C171" s="58">
        <f>PRRAS!D181</f>
        <v>24739</v>
      </c>
      <c r="D171" s="58">
        <f>PRRAS!E181</f>
        <v>21636</v>
      </c>
      <c r="E171" s="58">
        <v>0</v>
      </c>
      <c r="F171" s="58">
        <v>0</v>
      </c>
      <c r="G171" s="59">
        <f t="shared" si="4"/>
        <v>11561.87</v>
      </c>
      <c r="H171" s="59">
        <f t="shared" si="5"/>
        <v>0</v>
      </c>
      <c r="I171" s="60">
        <v>0</v>
      </c>
    </row>
    <row r="172" spans="1:9">
      <c r="A172" s="57">
        <v>151</v>
      </c>
      <c r="B172" s="58">
        <f>PRRAS!C182</f>
        <v>171</v>
      </c>
      <c r="C172" s="58">
        <f>PRRAS!D182</f>
        <v>18594</v>
      </c>
      <c r="D172" s="58">
        <f>PRRAS!E182</f>
        <v>34175</v>
      </c>
      <c r="E172" s="58">
        <v>0</v>
      </c>
      <c r="F172" s="58">
        <v>0</v>
      </c>
      <c r="G172" s="59">
        <f t="shared" si="4"/>
        <v>14867.424000000001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7390</v>
      </c>
      <c r="D174" s="58">
        <f>PRRAS!E184</f>
        <v>7740</v>
      </c>
      <c r="E174" s="58">
        <v>0</v>
      </c>
      <c r="F174" s="58">
        <v>0</v>
      </c>
      <c r="G174" s="59">
        <f t="shared" si="4"/>
        <v>3956.5099999999998</v>
      </c>
      <c r="H174" s="59">
        <f t="shared" si="5"/>
        <v>0</v>
      </c>
      <c r="I174" s="60">
        <v>0</v>
      </c>
    </row>
    <row r="175" spans="1:9">
      <c r="A175" s="57">
        <v>151</v>
      </c>
      <c r="B175" s="58">
        <f>PRRAS!C185</f>
        <v>174</v>
      </c>
      <c r="C175" s="58">
        <f>PRRAS!D185</f>
        <v>551661</v>
      </c>
      <c r="D175" s="58">
        <f>PRRAS!E185</f>
        <v>637188</v>
      </c>
      <c r="E175" s="58">
        <v>0</v>
      </c>
      <c r="F175" s="58">
        <v>0</v>
      </c>
      <c r="G175" s="59">
        <f t="shared" si="4"/>
        <v>317730.43799999997</v>
      </c>
      <c r="H175" s="59">
        <f t="shared" si="5"/>
        <v>0</v>
      </c>
      <c r="I175" s="60">
        <v>0</v>
      </c>
    </row>
    <row r="176" spans="1:9">
      <c r="A176" s="57">
        <v>151</v>
      </c>
      <c r="B176" s="58">
        <f>PRRAS!C186</f>
        <v>175</v>
      </c>
      <c r="C176" s="58">
        <f>PRRAS!D186</f>
        <v>37929</v>
      </c>
      <c r="D176" s="58">
        <f>PRRAS!E186</f>
        <v>47574</v>
      </c>
      <c r="E176" s="58">
        <v>0</v>
      </c>
      <c r="F176" s="58">
        <v>0</v>
      </c>
      <c r="G176" s="59">
        <f t="shared" si="4"/>
        <v>23288.474999999999</v>
      </c>
      <c r="H176" s="59">
        <f t="shared" si="5"/>
        <v>0</v>
      </c>
      <c r="I176" s="60">
        <v>0</v>
      </c>
    </row>
    <row r="177" spans="1:9">
      <c r="A177" s="57">
        <v>151</v>
      </c>
      <c r="B177" s="58">
        <f>PRRAS!C187</f>
        <v>176</v>
      </c>
      <c r="C177" s="58">
        <f>PRRAS!D187</f>
        <v>375318</v>
      </c>
      <c r="D177" s="58">
        <f>PRRAS!E187</f>
        <v>470447</v>
      </c>
      <c r="E177" s="58">
        <v>0</v>
      </c>
      <c r="F177" s="58">
        <v>0</v>
      </c>
      <c r="G177" s="59">
        <f t="shared" si="4"/>
        <v>231653.31199999998</v>
      </c>
      <c r="H177" s="59">
        <f t="shared" si="5"/>
        <v>0</v>
      </c>
      <c r="I177" s="60">
        <v>0</v>
      </c>
    </row>
    <row r="178" spans="1:9">
      <c r="A178" s="57">
        <v>151</v>
      </c>
      <c r="B178" s="58">
        <f>PRRAS!C188</f>
        <v>177</v>
      </c>
      <c r="C178" s="58">
        <f>PRRAS!D188</f>
        <v>9923</v>
      </c>
      <c r="D178" s="58">
        <f>PRRAS!E188</f>
        <v>3213</v>
      </c>
      <c r="E178" s="58">
        <v>0</v>
      </c>
      <c r="F178" s="58">
        <v>0</v>
      </c>
      <c r="G178" s="59">
        <f t="shared" si="4"/>
        <v>2893.7729999999997</v>
      </c>
      <c r="H178" s="59">
        <f t="shared" si="5"/>
        <v>0</v>
      </c>
      <c r="I178" s="60">
        <v>0</v>
      </c>
    </row>
    <row r="179" spans="1:9">
      <c r="A179" s="57">
        <v>151</v>
      </c>
      <c r="B179" s="58">
        <f>PRRAS!C189</f>
        <v>178</v>
      </c>
      <c r="C179" s="58">
        <f>PRRAS!D189</f>
        <v>60582</v>
      </c>
      <c r="D179" s="58">
        <f>PRRAS!E189</f>
        <v>58831</v>
      </c>
      <c r="E179" s="58">
        <v>0</v>
      </c>
      <c r="F179" s="58">
        <v>0</v>
      </c>
      <c r="G179" s="59">
        <f t="shared" si="4"/>
        <v>31727.431999999997</v>
      </c>
      <c r="H179" s="59">
        <f t="shared" si="5"/>
        <v>0</v>
      </c>
      <c r="I179" s="60">
        <v>0</v>
      </c>
    </row>
    <row r="180" spans="1:9">
      <c r="A180" s="57">
        <v>151</v>
      </c>
      <c r="B180" s="58">
        <f>PRRAS!C190</f>
        <v>179</v>
      </c>
      <c r="C180" s="58">
        <f>PRRAS!D190</f>
        <v>0</v>
      </c>
      <c r="D180" s="58">
        <f>PRRAS!E190</f>
        <v>625</v>
      </c>
      <c r="E180" s="58">
        <v>0</v>
      </c>
      <c r="F180" s="58">
        <v>0</v>
      </c>
      <c r="G180" s="59">
        <f t="shared" si="4"/>
        <v>223.75</v>
      </c>
      <c r="H180" s="59">
        <f t="shared" si="5"/>
        <v>0</v>
      </c>
      <c r="I180" s="60">
        <v>0</v>
      </c>
    </row>
    <row r="181" spans="1:9">
      <c r="A181" s="57">
        <v>151</v>
      </c>
      <c r="B181" s="58">
        <f>PRRAS!C191</f>
        <v>180</v>
      </c>
      <c r="C181" s="58">
        <f>PRRAS!D191</f>
        <v>14432</v>
      </c>
      <c r="D181" s="58">
        <f>PRRAS!E191</f>
        <v>11565</v>
      </c>
      <c r="E181" s="58">
        <v>0</v>
      </c>
      <c r="F181" s="58">
        <v>0</v>
      </c>
      <c r="G181" s="59">
        <f t="shared" si="4"/>
        <v>6761.16</v>
      </c>
      <c r="H181" s="59">
        <f t="shared" si="5"/>
        <v>0</v>
      </c>
      <c r="I181" s="60">
        <v>0</v>
      </c>
    </row>
    <row r="182" spans="1:9">
      <c r="A182" s="57">
        <v>151</v>
      </c>
      <c r="B182" s="58">
        <f>PRRAS!C192</f>
        <v>181</v>
      </c>
      <c r="C182" s="58">
        <f>PRRAS!D192</f>
        <v>30642</v>
      </c>
      <c r="D182" s="58">
        <f>PRRAS!E192</f>
        <v>26232</v>
      </c>
      <c r="E182" s="58">
        <v>0</v>
      </c>
      <c r="F182" s="58">
        <v>0</v>
      </c>
      <c r="G182" s="59">
        <f t="shared" si="4"/>
        <v>15042.186</v>
      </c>
      <c r="H182" s="59">
        <f t="shared" si="5"/>
        <v>0</v>
      </c>
      <c r="I182" s="60">
        <v>0</v>
      </c>
    </row>
    <row r="183" spans="1:9">
      <c r="A183" s="57">
        <v>151</v>
      </c>
      <c r="B183" s="58">
        <f>PRRAS!C193</f>
        <v>182</v>
      </c>
      <c r="C183" s="58">
        <f>PRRAS!D193</f>
        <v>12468</v>
      </c>
      <c r="D183" s="58">
        <f>PRRAS!E193</f>
        <v>11260</v>
      </c>
      <c r="E183" s="58">
        <v>0</v>
      </c>
      <c r="F183" s="58">
        <v>0</v>
      </c>
      <c r="G183" s="59">
        <f t="shared" si="4"/>
        <v>6367.8159999999998</v>
      </c>
      <c r="H183" s="59">
        <f t="shared" si="5"/>
        <v>0</v>
      </c>
      <c r="I183" s="60">
        <v>0</v>
      </c>
    </row>
    <row r="184" spans="1:9">
      <c r="A184" s="57">
        <v>151</v>
      </c>
      <c r="B184" s="58">
        <f>PRRAS!C194</f>
        <v>183</v>
      </c>
      <c r="C184" s="58">
        <f>PRRAS!D194</f>
        <v>10367</v>
      </c>
      <c r="D184" s="58">
        <f>PRRAS!E194</f>
        <v>7441</v>
      </c>
      <c r="E184" s="58">
        <v>0</v>
      </c>
      <c r="F184" s="58">
        <v>0</v>
      </c>
      <c r="G184" s="59">
        <f t="shared" si="4"/>
        <v>4620.567</v>
      </c>
      <c r="H184" s="59">
        <f t="shared" si="5"/>
        <v>0</v>
      </c>
      <c r="I184" s="60">
        <v>0</v>
      </c>
    </row>
    <row r="185" spans="1:9">
      <c r="A185" s="57">
        <v>151</v>
      </c>
      <c r="B185" s="58">
        <f>PRRAS!C195</f>
        <v>184</v>
      </c>
      <c r="C185" s="58">
        <f>PRRAS!D195</f>
        <v>443</v>
      </c>
      <c r="D185" s="58">
        <f>PRRAS!E195</f>
        <v>146</v>
      </c>
      <c r="E185" s="58">
        <v>0</v>
      </c>
      <c r="F185" s="58">
        <v>0</v>
      </c>
      <c r="G185" s="59">
        <f t="shared" si="4"/>
        <v>135.24</v>
      </c>
      <c r="H185" s="59">
        <f t="shared" si="5"/>
        <v>0</v>
      </c>
      <c r="I185" s="60">
        <v>0</v>
      </c>
    </row>
    <row r="186" spans="1:9">
      <c r="A186" s="57">
        <v>151</v>
      </c>
      <c r="B186" s="58">
        <f>PRRAS!C196</f>
        <v>185</v>
      </c>
      <c r="C186" s="58">
        <f>PRRAS!D196</f>
        <v>151837</v>
      </c>
      <c r="D186" s="58">
        <f>PRRAS!E196</f>
        <v>64195</v>
      </c>
      <c r="E186" s="58">
        <v>0</v>
      </c>
      <c r="F186" s="58">
        <v>0</v>
      </c>
      <c r="G186" s="59">
        <f t="shared" si="4"/>
        <v>51841.995000000003</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5356</v>
      </c>
      <c r="D188" s="58">
        <f>PRRAS!E198</f>
        <v>4658</v>
      </c>
      <c r="E188" s="58">
        <v>0</v>
      </c>
      <c r="F188" s="58">
        <v>0</v>
      </c>
      <c r="G188" s="59">
        <f t="shared" si="4"/>
        <v>2743.6640000000002</v>
      </c>
      <c r="H188" s="59">
        <f t="shared" si="5"/>
        <v>0</v>
      </c>
      <c r="I188" s="60">
        <v>0</v>
      </c>
    </row>
    <row r="189" spans="1:9">
      <c r="A189" s="57">
        <v>151</v>
      </c>
      <c r="B189" s="58">
        <f>PRRAS!C199</f>
        <v>188</v>
      </c>
      <c r="C189" s="58">
        <f>PRRAS!D199</f>
        <v>658</v>
      </c>
      <c r="D189" s="58">
        <f>PRRAS!E199</f>
        <v>331</v>
      </c>
      <c r="E189" s="58">
        <v>0</v>
      </c>
      <c r="F189" s="58">
        <v>0</v>
      </c>
      <c r="G189" s="59">
        <f t="shared" si="4"/>
        <v>248.16</v>
      </c>
      <c r="H189" s="59">
        <f t="shared" si="5"/>
        <v>0</v>
      </c>
      <c r="I189" s="60">
        <v>0</v>
      </c>
    </row>
    <row r="190" spans="1:9">
      <c r="A190" s="57">
        <v>151</v>
      </c>
      <c r="B190" s="58">
        <f>PRRAS!C200</f>
        <v>189</v>
      </c>
      <c r="C190" s="58">
        <f>PRRAS!D200</f>
        <v>1515</v>
      </c>
      <c r="D190" s="58">
        <f>PRRAS!E200</f>
        <v>1510</v>
      </c>
      <c r="E190" s="58">
        <v>0</v>
      </c>
      <c r="F190" s="58">
        <v>0</v>
      </c>
      <c r="G190" s="59">
        <f t="shared" si="4"/>
        <v>857.11500000000001</v>
      </c>
      <c r="H190" s="59">
        <f t="shared" si="5"/>
        <v>0</v>
      </c>
      <c r="I190" s="60">
        <v>0</v>
      </c>
    </row>
    <row r="191" spans="1:9">
      <c r="A191" s="57">
        <v>151</v>
      </c>
      <c r="B191" s="58">
        <f>PRRAS!C201</f>
        <v>190</v>
      </c>
      <c r="C191" s="58">
        <f>PRRAS!D201</f>
        <v>120</v>
      </c>
      <c r="D191" s="58">
        <f>PRRAS!E201</f>
        <v>11835</v>
      </c>
      <c r="E191" s="58">
        <v>0</v>
      </c>
      <c r="F191" s="58">
        <v>0</v>
      </c>
      <c r="G191" s="59">
        <f t="shared" si="4"/>
        <v>4520.1000000000004</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144188</v>
      </c>
      <c r="D193" s="58">
        <f>PRRAS!E203</f>
        <v>45861</v>
      </c>
      <c r="E193" s="58">
        <v>0</v>
      </c>
      <c r="F193" s="58">
        <v>0</v>
      </c>
      <c r="G193" s="59">
        <f t="shared" si="4"/>
        <v>45294.720000000001</v>
      </c>
      <c r="H193" s="59">
        <f t="shared" si="5"/>
        <v>0</v>
      </c>
      <c r="I193" s="60">
        <v>0</v>
      </c>
    </row>
    <row r="194" spans="1:9">
      <c r="A194" s="57">
        <v>151</v>
      </c>
      <c r="B194" s="58">
        <f>PRRAS!C204</f>
        <v>193</v>
      </c>
      <c r="C194" s="58">
        <f>PRRAS!D204</f>
        <v>14836</v>
      </c>
      <c r="D194" s="58">
        <f>PRRAS!E204</f>
        <v>12173</v>
      </c>
      <c r="E194" s="58">
        <v>0</v>
      </c>
      <c r="F194" s="58">
        <v>0</v>
      </c>
      <c r="G194" s="59">
        <f t="shared" ref="G194:G257" si="6">(B194/1000)*(C194*1+D194*2)</f>
        <v>7562.1260000000002</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14836</v>
      </c>
      <c r="D208" s="58">
        <f>PRRAS!E218</f>
        <v>12173</v>
      </c>
      <c r="E208" s="58">
        <v>0</v>
      </c>
      <c r="F208" s="58">
        <v>0</v>
      </c>
      <c r="G208" s="59">
        <f t="shared" si="6"/>
        <v>8110.674</v>
      </c>
      <c r="H208" s="59">
        <f t="shared" si="7"/>
        <v>0</v>
      </c>
      <c r="I208" s="60">
        <v>0</v>
      </c>
    </row>
    <row r="209" spans="1:9">
      <c r="A209" s="57">
        <v>151</v>
      </c>
      <c r="B209" s="58">
        <f>PRRAS!C219</f>
        <v>208</v>
      </c>
      <c r="C209" s="58">
        <f>PRRAS!D219</f>
        <v>14836</v>
      </c>
      <c r="D209" s="58">
        <f>PRRAS!E219</f>
        <v>12173</v>
      </c>
      <c r="E209" s="58">
        <v>0</v>
      </c>
      <c r="F209" s="58">
        <v>0</v>
      </c>
      <c r="G209" s="59">
        <f t="shared" si="6"/>
        <v>8149.8559999999998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4057082</v>
      </c>
      <c r="D282" s="58">
        <f>PRRAS!E292</f>
        <v>4098435</v>
      </c>
      <c r="E282" s="58">
        <v>0</v>
      </c>
      <c r="F282" s="58">
        <v>0</v>
      </c>
      <c r="G282" s="59">
        <f t="shared" si="8"/>
        <v>3443360.5120000006</v>
      </c>
      <c r="H282" s="59">
        <f t="shared" si="9"/>
        <v>0</v>
      </c>
      <c r="I282" s="60">
        <v>0</v>
      </c>
    </row>
    <row r="283" spans="1:9">
      <c r="A283" s="57">
        <v>151</v>
      </c>
      <c r="B283" s="58">
        <f>PRRAS!C293</f>
        <v>282</v>
      </c>
      <c r="C283" s="58">
        <f>PRRAS!D293</f>
        <v>219730</v>
      </c>
      <c r="D283" s="58">
        <f>PRRAS!E293</f>
        <v>45726</v>
      </c>
      <c r="E283" s="58">
        <v>0</v>
      </c>
      <c r="F283" s="58">
        <v>0</v>
      </c>
      <c r="G283" s="59">
        <f t="shared" si="8"/>
        <v>87753.323999999993</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19440</v>
      </c>
      <c r="D285" s="58">
        <f>PRRAS!E295</f>
        <v>46757</v>
      </c>
      <c r="E285" s="58">
        <v>0</v>
      </c>
      <c r="F285" s="58">
        <v>0</v>
      </c>
      <c r="G285" s="59">
        <f t="shared" si="8"/>
        <v>32078.935999999998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27158</v>
      </c>
      <c r="D287" s="58">
        <f>PRRAS!E297</f>
        <v>20366</v>
      </c>
      <c r="E287" s="58">
        <v>0</v>
      </c>
      <c r="F287" s="58">
        <v>0</v>
      </c>
      <c r="G287" s="59">
        <f t="shared" si="8"/>
        <v>19416.539999999997</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4540</v>
      </c>
      <c r="D290" s="58">
        <f>PRRAS!E301</f>
        <v>502</v>
      </c>
      <c r="E290" s="58">
        <v>0</v>
      </c>
      <c r="F290" s="58">
        <v>0</v>
      </c>
      <c r="G290" s="59">
        <f t="shared" si="8"/>
        <v>1602.2159999999999</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4540</v>
      </c>
      <c r="D303" s="58">
        <f>PRRAS!E314</f>
        <v>502</v>
      </c>
      <c r="E303" s="58">
        <v>0</v>
      </c>
      <c r="F303" s="58">
        <v>0</v>
      </c>
      <c r="G303" s="59">
        <f t="shared" si="8"/>
        <v>1674.288</v>
      </c>
      <c r="H303" s="59">
        <f t="shared" si="9"/>
        <v>0</v>
      </c>
      <c r="I303" s="60">
        <v>0</v>
      </c>
    </row>
    <row r="304" spans="1:9">
      <c r="A304" s="57">
        <v>151</v>
      </c>
      <c r="B304" s="58">
        <f>PRRAS!C315</f>
        <v>303</v>
      </c>
      <c r="C304" s="58">
        <f>PRRAS!D315</f>
        <v>4540</v>
      </c>
      <c r="D304" s="58">
        <f>PRRAS!E315</f>
        <v>502</v>
      </c>
      <c r="E304" s="58">
        <v>0</v>
      </c>
      <c r="F304" s="58">
        <v>0</v>
      </c>
      <c r="G304" s="59">
        <f t="shared" si="8"/>
        <v>1679.8319999999999</v>
      </c>
      <c r="H304" s="59">
        <f t="shared" si="9"/>
        <v>0</v>
      </c>
      <c r="I304" s="60">
        <v>0</v>
      </c>
    </row>
    <row r="305" spans="1:9">
      <c r="A305" s="57">
        <v>151</v>
      </c>
      <c r="B305" s="58">
        <f>PRRAS!C316</f>
        <v>304</v>
      </c>
      <c r="C305" s="58">
        <f>PRRAS!D316</f>
        <v>4540</v>
      </c>
      <c r="D305" s="58">
        <f>PRRAS!E316</f>
        <v>502</v>
      </c>
      <c r="E305" s="58">
        <v>0</v>
      </c>
      <c r="F305" s="58">
        <v>0</v>
      </c>
      <c r="G305" s="59">
        <f t="shared" si="8"/>
        <v>1685.376</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196953</v>
      </c>
      <c r="D342" s="58">
        <f>PRRAS!E353</f>
        <v>93098</v>
      </c>
      <c r="E342" s="58">
        <v>0</v>
      </c>
      <c r="F342" s="58">
        <v>0</v>
      </c>
      <c r="G342" s="59">
        <f t="shared" si="10"/>
        <v>130653.80900000001</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195576</v>
      </c>
      <c r="D355" s="58">
        <f>PRRAS!E366</f>
        <v>91428</v>
      </c>
      <c r="E355" s="58">
        <v>0</v>
      </c>
      <c r="F355" s="58">
        <v>0</v>
      </c>
      <c r="G355" s="59">
        <f t="shared" si="10"/>
        <v>133964.92799999999</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195576</v>
      </c>
      <c r="D361" s="58">
        <f>PRRAS!E372</f>
        <v>91428</v>
      </c>
      <c r="E361" s="58">
        <v>0</v>
      </c>
      <c r="F361" s="58">
        <v>0</v>
      </c>
      <c r="G361" s="59">
        <f t="shared" si="10"/>
        <v>136235.51999999999</v>
      </c>
      <c r="H361" s="59">
        <f t="shared" si="11"/>
        <v>0</v>
      </c>
      <c r="I361" s="60">
        <v>0</v>
      </c>
    </row>
    <row r="362" spans="1:9">
      <c r="A362" s="57">
        <v>151</v>
      </c>
      <c r="B362" s="58">
        <f>PRRAS!C373</f>
        <v>361</v>
      </c>
      <c r="C362" s="58">
        <f>PRRAS!D373</f>
        <v>50057</v>
      </c>
      <c r="D362" s="58">
        <f>PRRAS!E373</f>
        <v>56715</v>
      </c>
      <c r="E362" s="58">
        <v>0</v>
      </c>
      <c r="F362" s="58">
        <v>0</v>
      </c>
      <c r="G362" s="59">
        <f t="shared" si="10"/>
        <v>59018.807000000001</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3465</v>
      </c>
      <c r="D364" s="58">
        <f>PRRAS!E375</f>
        <v>5513</v>
      </c>
      <c r="E364" s="58">
        <v>0</v>
      </c>
      <c r="F364" s="58">
        <v>0</v>
      </c>
      <c r="G364" s="59">
        <f t="shared" si="10"/>
        <v>5260.2330000000002</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142054</v>
      </c>
      <c r="D366" s="58">
        <f>PRRAS!E377</f>
        <v>29200</v>
      </c>
      <c r="E366" s="58">
        <v>0</v>
      </c>
      <c r="F366" s="58">
        <v>0</v>
      </c>
      <c r="G366" s="59">
        <f t="shared" si="10"/>
        <v>73165.709999999992</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0</v>
      </c>
      <c r="E368" s="58">
        <v>0</v>
      </c>
      <c r="F368" s="58">
        <v>0</v>
      </c>
      <c r="G368" s="59">
        <f t="shared" si="10"/>
        <v>0</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1377</v>
      </c>
      <c r="D388" s="58">
        <f>PRRAS!E399</f>
        <v>1670</v>
      </c>
      <c r="E388" s="58">
        <v>0</v>
      </c>
      <c r="F388" s="58">
        <v>0</v>
      </c>
      <c r="G388" s="59">
        <f t="shared" si="12"/>
        <v>1825.479</v>
      </c>
      <c r="H388" s="59">
        <f t="shared" si="13"/>
        <v>0</v>
      </c>
      <c r="I388" s="60">
        <v>0</v>
      </c>
    </row>
    <row r="389" spans="1:9">
      <c r="A389" s="57">
        <v>151</v>
      </c>
      <c r="B389" s="58">
        <f>PRRAS!C400</f>
        <v>388</v>
      </c>
      <c r="C389" s="58">
        <f>PRRAS!D400</f>
        <v>1377</v>
      </c>
      <c r="D389" s="58">
        <f>PRRAS!E400</f>
        <v>1670</v>
      </c>
      <c r="E389" s="58">
        <v>0</v>
      </c>
      <c r="F389" s="58">
        <v>0</v>
      </c>
      <c r="G389" s="59">
        <f t="shared" si="12"/>
        <v>1830.1960000000001</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1377</v>
      </c>
      <c r="D391" s="58">
        <f>PRRAS!E402</f>
        <v>1670</v>
      </c>
      <c r="E391" s="58">
        <v>0</v>
      </c>
      <c r="F391" s="58">
        <v>0</v>
      </c>
      <c r="G391" s="59">
        <f t="shared" si="12"/>
        <v>1839.63</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192413</v>
      </c>
      <c r="D400" s="58">
        <f>PRRAS!E411</f>
        <v>92596</v>
      </c>
      <c r="E400" s="58">
        <v>0</v>
      </c>
      <c r="F400" s="58">
        <v>0</v>
      </c>
      <c r="G400" s="59">
        <f t="shared" si="12"/>
        <v>150664.39500000002</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2127</v>
      </c>
      <c r="D403" s="58">
        <f>PRRAS!E414</f>
        <v>1581</v>
      </c>
      <c r="E403" s="58">
        <v>0</v>
      </c>
      <c r="F403" s="58">
        <v>0</v>
      </c>
      <c r="G403" s="59">
        <f t="shared" si="12"/>
        <v>2126.1780000000003</v>
      </c>
      <c r="H403" s="59">
        <f t="shared" si="13"/>
        <v>0</v>
      </c>
      <c r="I403" s="60">
        <v>0</v>
      </c>
    </row>
    <row r="404" spans="1:9">
      <c r="A404" s="57">
        <v>151</v>
      </c>
      <c r="B404" s="58">
        <f>PRRAS!C415</f>
        <v>403</v>
      </c>
      <c r="C404" s="58">
        <f>PRRAS!D415</f>
        <v>4281352</v>
      </c>
      <c r="D404" s="58">
        <f>PRRAS!E415</f>
        <v>4144663</v>
      </c>
      <c r="E404" s="58">
        <v>0</v>
      </c>
      <c r="F404" s="58">
        <v>0</v>
      </c>
      <c r="G404" s="59">
        <f t="shared" si="12"/>
        <v>5065983.2340000002</v>
      </c>
      <c r="H404" s="59">
        <f t="shared" si="13"/>
        <v>0</v>
      </c>
      <c r="I404" s="60">
        <v>0</v>
      </c>
    </row>
    <row r="405" spans="1:9">
      <c r="A405" s="57">
        <v>151</v>
      </c>
      <c r="B405" s="58">
        <f>PRRAS!C416</f>
        <v>404</v>
      </c>
      <c r="C405" s="58">
        <f>PRRAS!D416</f>
        <v>4254035</v>
      </c>
      <c r="D405" s="58">
        <f>PRRAS!E416</f>
        <v>4191533</v>
      </c>
      <c r="E405" s="58">
        <v>0</v>
      </c>
      <c r="F405" s="58">
        <v>0</v>
      </c>
      <c r="G405" s="59">
        <f t="shared" si="12"/>
        <v>5105388.8040000005</v>
      </c>
      <c r="H405" s="59">
        <f t="shared" si="13"/>
        <v>0</v>
      </c>
      <c r="I405" s="60">
        <v>0</v>
      </c>
    </row>
    <row r="406" spans="1:9">
      <c r="A406" s="57">
        <v>151</v>
      </c>
      <c r="B406" s="58">
        <f>PRRAS!C417</f>
        <v>405</v>
      </c>
      <c r="C406" s="58">
        <f>PRRAS!D417</f>
        <v>27317</v>
      </c>
      <c r="D406" s="58">
        <f>PRRAS!E417</f>
        <v>0</v>
      </c>
      <c r="E406" s="58">
        <v>0</v>
      </c>
      <c r="F406" s="58">
        <v>0</v>
      </c>
      <c r="G406" s="59">
        <f t="shared" si="12"/>
        <v>11063.385</v>
      </c>
      <c r="H406" s="59">
        <f t="shared" si="13"/>
        <v>0</v>
      </c>
      <c r="I406" s="60">
        <v>0</v>
      </c>
    </row>
    <row r="407" spans="1:9">
      <c r="A407" s="57">
        <v>151</v>
      </c>
      <c r="B407" s="58">
        <f>PRRAS!C418</f>
        <v>406</v>
      </c>
      <c r="C407" s="58">
        <f>PRRAS!D418</f>
        <v>0</v>
      </c>
      <c r="D407" s="58">
        <f>PRRAS!E418</f>
        <v>46870</v>
      </c>
      <c r="E407" s="58">
        <v>0</v>
      </c>
      <c r="F407" s="58">
        <v>0</v>
      </c>
      <c r="G407" s="59">
        <f t="shared" si="12"/>
        <v>38058.44</v>
      </c>
      <c r="H407" s="59">
        <f t="shared" si="13"/>
        <v>0</v>
      </c>
      <c r="I407" s="60">
        <v>0</v>
      </c>
    </row>
    <row r="408" spans="1:9">
      <c r="A408" s="57">
        <v>151</v>
      </c>
      <c r="B408" s="58">
        <f>PRRAS!C419</f>
        <v>407</v>
      </c>
      <c r="C408" s="58">
        <f>PRRAS!D419</f>
        <v>19440</v>
      </c>
      <c r="D408" s="58">
        <f>PRRAS!E419</f>
        <v>46757</v>
      </c>
      <c r="E408" s="58">
        <v>0</v>
      </c>
      <c r="F408" s="58">
        <v>0</v>
      </c>
      <c r="G408" s="59">
        <f t="shared" si="12"/>
        <v>45972.277999999998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29285</v>
      </c>
      <c r="D410" s="58">
        <f>PRRAS!E421</f>
        <v>21947</v>
      </c>
      <c r="E410" s="58">
        <v>0</v>
      </c>
      <c r="F410" s="58">
        <v>0</v>
      </c>
      <c r="G410" s="59">
        <f t="shared" si="12"/>
        <v>29930.210999999999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4281352</v>
      </c>
      <c r="D630" s="58">
        <f>PRRAS!E642</f>
        <v>4144663</v>
      </c>
      <c r="E630" s="58">
        <v>0</v>
      </c>
      <c r="F630" s="58">
        <v>0</v>
      </c>
      <c r="G630" s="59">
        <f t="shared" si="18"/>
        <v>7906956.4620000003</v>
      </c>
      <c r="H630" s="59">
        <f t="shared" si="19"/>
        <v>0</v>
      </c>
      <c r="I630" s="60">
        <v>0</v>
      </c>
    </row>
    <row r="631" spans="1:9">
      <c r="A631" s="57">
        <v>151</v>
      </c>
      <c r="B631" s="58">
        <f>PRRAS!C643</f>
        <v>630</v>
      </c>
      <c r="C631" s="58">
        <f>PRRAS!D643</f>
        <v>4254035</v>
      </c>
      <c r="D631" s="58">
        <f>PRRAS!E643</f>
        <v>4191533</v>
      </c>
      <c r="E631" s="58">
        <v>0</v>
      </c>
      <c r="F631" s="58">
        <v>0</v>
      </c>
      <c r="G631" s="59">
        <f t="shared" si="18"/>
        <v>7961373.6299999999</v>
      </c>
      <c r="H631" s="59">
        <f t="shared" si="19"/>
        <v>0</v>
      </c>
      <c r="I631" s="60">
        <v>0</v>
      </c>
    </row>
    <row r="632" spans="1:9">
      <c r="A632" s="57">
        <v>151</v>
      </c>
      <c r="B632" s="58">
        <f>PRRAS!C644</f>
        <v>631</v>
      </c>
      <c r="C632" s="58">
        <f>PRRAS!D644</f>
        <v>27317</v>
      </c>
      <c r="D632" s="58">
        <f>PRRAS!E644</f>
        <v>0</v>
      </c>
      <c r="E632" s="58">
        <v>0</v>
      </c>
      <c r="F632" s="58">
        <v>0</v>
      </c>
      <c r="G632" s="59">
        <f t="shared" si="18"/>
        <v>17237.027000000002</v>
      </c>
      <c r="H632" s="59">
        <f t="shared" si="19"/>
        <v>0</v>
      </c>
      <c r="I632" s="60">
        <v>0</v>
      </c>
    </row>
    <row r="633" spans="1:9">
      <c r="A633" s="57">
        <v>151</v>
      </c>
      <c r="B633" s="58">
        <f>PRRAS!C645</f>
        <v>632</v>
      </c>
      <c r="C633" s="58">
        <f>PRRAS!D645</f>
        <v>0</v>
      </c>
      <c r="D633" s="58">
        <f>PRRAS!E645</f>
        <v>46870</v>
      </c>
      <c r="E633" s="58">
        <v>0</v>
      </c>
      <c r="F633" s="58">
        <v>0</v>
      </c>
      <c r="G633" s="59">
        <f t="shared" si="18"/>
        <v>59243.68</v>
      </c>
      <c r="H633" s="59">
        <f t="shared" si="19"/>
        <v>0</v>
      </c>
      <c r="I633" s="60">
        <v>0</v>
      </c>
    </row>
    <row r="634" spans="1:9">
      <c r="A634" s="57">
        <v>151</v>
      </c>
      <c r="B634" s="58">
        <f>PRRAS!C646</f>
        <v>633</v>
      </c>
      <c r="C634" s="58">
        <f>PRRAS!D646</f>
        <v>19440</v>
      </c>
      <c r="D634" s="58">
        <f>PRRAS!E646</f>
        <v>46757</v>
      </c>
      <c r="E634" s="58">
        <v>0</v>
      </c>
      <c r="F634" s="58">
        <v>0</v>
      </c>
      <c r="G634" s="59">
        <f t="shared" si="18"/>
        <v>71499.881999999998</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46757</v>
      </c>
      <c r="D636" s="58">
        <f>PRRAS!E648</f>
        <v>0</v>
      </c>
      <c r="E636" s="58">
        <v>0</v>
      </c>
      <c r="F636" s="58">
        <v>0</v>
      </c>
      <c r="G636" s="59">
        <f t="shared" si="18"/>
        <v>29690.695</v>
      </c>
      <c r="H636" s="59">
        <f t="shared" si="19"/>
        <v>0</v>
      </c>
      <c r="I636" s="60">
        <v>0</v>
      </c>
    </row>
    <row r="637" spans="1:9">
      <c r="A637" s="57">
        <v>151</v>
      </c>
      <c r="B637" s="58">
        <f>PRRAS!C649</f>
        <v>636</v>
      </c>
      <c r="C637" s="58">
        <f>PRRAS!D649</f>
        <v>0</v>
      </c>
      <c r="D637" s="58">
        <f>PRRAS!E649</f>
        <v>113</v>
      </c>
      <c r="E637" s="58">
        <v>0</v>
      </c>
      <c r="F637" s="58">
        <v>0</v>
      </c>
      <c r="G637" s="59">
        <f t="shared" si="18"/>
        <v>143.73599999999999</v>
      </c>
      <c r="H637" s="59">
        <f t="shared" si="19"/>
        <v>0</v>
      </c>
      <c r="I637" s="60">
        <v>0</v>
      </c>
    </row>
    <row r="638" spans="1:9">
      <c r="A638" s="57">
        <v>151</v>
      </c>
      <c r="B638" s="58">
        <f>PRRAS!C650</f>
        <v>637</v>
      </c>
      <c r="C638" s="58">
        <f>PRRAS!D650</f>
        <v>194183</v>
      </c>
      <c r="D638" s="58">
        <f>PRRAS!E650</f>
        <v>198567</v>
      </c>
      <c r="E638" s="58">
        <v>0</v>
      </c>
      <c r="F638" s="58">
        <v>0</v>
      </c>
      <c r="G638" s="59">
        <f t="shared" si="18"/>
        <v>376668.929</v>
      </c>
      <c r="H638" s="59">
        <f t="shared" si="19"/>
        <v>0</v>
      </c>
      <c r="I638" s="60">
        <v>0</v>
      </c>
    </row>
    <row r="639" spans="1:9">
      <c r="A639" s="57">
        <v>151</v>
      </c>
      <c r="B639" s="58">
        <f>PRRAS!C652</f>
        <v>638</v>
      </c>
      <c r="C639" s="58">
        <f>PRRAS!D652</f>
        <v>63892</v>
      </c>
      <c r="D639" s="58">
        <f>PRRAS!E652</f>
        <v>103313</v>
      </c>
      <c r="E639" s="58">
        <v>0</v>
      </c>
      <c r="F639" s="58">
        <v>0</v>
      </c>
      <c r="G639" s="59">
        <f t="shared" si="18"/>
        <v>172590.484</v>
      </c>
      <c r="H639" s="59">
        <f t="shared" si="19"/>
        <v>0</v>
      </c>
      <c r="I639" s="60">
        <v>0</v>
      </c>
    </row>
    <row r="640" spans="1:9">
      <c r="A640" s="57">
        <v>151</v>
      </c>
      <c r="B640" s="58">
        <f>PRRAS!C653</f>
        <v>639</v>
      </c>
      <c r="C640" s="58">
        <f>PRRAS!D653</f>
        <v>1994492</v>
      </c>
      <c r="D640" s="58">
        <f>PRRAS!E653</f>
        <v>1811352</v>
      </c>
      <c r="E640" s="58">
        <v>0</v>
      </c>
      <c r="F640" s="58">
        <v>0</v>
      </c>
      <c r="G640" s="59">
        <f t="shared" si="18"/>
        <v>3589388.2439999999</v>
      </c>
      <c r="H640" s="59">
        <f t="shared" si="19"/>
        <v>0</v>
      </c>
      <c r="I640" s="60">
        <v>0</v>
      </c>
    </row>
    <row r="641" spans="1:9">
      <c r="A641" s="57">
        <v>151</v>
      </c>
      <c r="B641" s="58">
        <f>PRRAS!C654</f>
        <v>640</v>
      </c>
      <c r="C641" s="58">
        <f>PRRAS!D654</f>
        <v>1955071</v>
      </c>
      <c r="D641" s="58">
        <f>PRRAS!E654</f>
        <v>1871517</v>
      </c>
      <c r="E641" s="58">
        <v>0</v>
      </c>
      <c r="F641" s="58">
        <v>0</v>
      </c>
      <c r="G641" s="59">
        <f t="shared" si="18"/>
        <v>3646787.2</v>
      </c>
      <c r="H641" s="59">
        <f t="shared" si="19"/>
        <v>0</v>
      </c>
      <c r="I641" s="60">
        <v>0</v>
      </c>
    </row>
    <row r="642" spans="1:9">
      <c r="A642" s="57">
        <v>151</v>
      </c>
      <c r="B642" s="58">
        <f>PRRAS!C655</f>
        <v>641</v>
      </c>
      <c r="C642" s="58">
        <f>PRRAS!D655</f>
        <v>103313</v>
      </c>
      <c r="D642" s="58">
        <f>PRRAS!E655</f>
        <v>43148</v>
      </c>
      <c r="E642" s="58">
        <v>0</v>
      </c>
      <c r="F642" s="58">
        <v>0</v>
      </c>
      <c r="G642" s="59">
        <f t="shared" ref="G642:G705" si="20">(B642/1000)*(C642*1+D642*2)</f>
        <v>121539.36900000001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23</v>
      </c>
      <c r="D644" s="58">
        <f>PRRAS!E657</f>
        <v>23</v>
      </c>
      <c r="E644" s="58">
        <v>0</v>
      </c>
      <c r="F644" s="58">
        <v>0</v>
      </c>
      <c r="G644" s="59">
        <f t="shared" si="20"/>
        <v>44.367000000000004</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22</v>
      </c>
      <c r="D646" s="58">
        <f>PRRAS!E659</f>
        <v>23</v>
      </c>
      <c r="E646" s="58">
        <v>0</v>
      </c>
      <c r="F646" s="58">
        <v>0</v>
      </c>
      <c r="G646" s="59">
        <f t="shared" si="20"/>
        <v>43.86</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2315093</v>
      </c>
      <c r="D665" s="58">
        <f>PRRAS!E678</f>
        <v>2364972</v>
      </c>
      <c r="E665" s="58">
        <v>0</v>
      </c>
      <c r="F665" s="58">
        <v>0</v>
      </c>
      <c r="G665" s="59">
        <f t="shared" si="20"/>
        <v>4677904.568</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4239</v>
      </c>
      <c r="E669" s="58">
        <v>0</v>
      </c>
      <c r="F669" s="58">
        <v>0</v>
      </c>
      <c r="G669" s="59">
        <f t="shared" si="20"/>
        <v>5663.3040000000001</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711920</v>
      </c>
      <c r="D685" s="58">
        <f>PRRAS!E698</f>
        <v>739030</v>
      </c>
      <c r="E685" s="58">
        <v>0</v>
      </c>
      <c r="F685" s="58">
        <v>0</v>
      </c>
      <c r="G685" s="59">
        <f t="shared" si="20"/>
        <v>1497946.32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12893</v>
      </c>
      <c r="D687" s="58">
        <f>PRRAS!E700</f>
        <v>7115</v>
      </c>
      <c r="E687" s="58">
        <v>0</v>
      </c>
      <c r="F687" s="58">
        <v>0</v>
      </c>
      <c r="G687" s="59">
        <f t="shared" si="20"/>
        <v>18606.378000000001</v>
      </c>
      <c r="H687" s="59">
        <f t="shared" si="21"/>
        <v>0</v>
      </c>
      <c r="I687" s="60">
        <v>0</v>
      </c>
    </row>
    <row r="688" spans="1:9">
      <c r="A688" s="57">
        <v>151</v>
      </c>
      <c r="B688" s="58">
        <f>PRRAS!C701</f>
        <v>687</v>
      </c>
      <c r="C688" s="58">
        <f>PRRAS!D701</f>
        <v>23837</v>
      </c>
      <c r="D688" s="58">
        <f>PRRAS!E701</f>
        <v>0</v>
      </c>
      <c r="E688" s="58">
        <v>0</v>
      </c>
      <c r="F688" s="58">
        <v>0</v>
      </c>
      <c r="G688" s="59">
        <f t="shared" si="20"/>
        <v>16376.019000000002</v>
      </c>
      <c r="H688" s="59">
        <f t="shared" si="21"/>
        <v>0</v>
      </c>
      <c r="I688" s="60">
        <v>0</v>
      </c>
    </row>
    <row r="689" spans="1:9">
      <c r="A689" s="57">
        <v>151</v>
      </c>
      <c r="B689" s="58">
        <f>PRRAS!C702</f>
        <v>688</v>
      </c>
      <c r="C689" s="58">
        <f>PRRAS!D702</f>
        <v>7363</v>
      </c>
      <c r="D689" s="58">
        <f>PRRAS!E702</f>
        <v>0</v>
      </c>
      <c r="E689" s="58">
        <v>0</v>
      </c>
      <c r="F689" s="58">
        <v>0</v>
      </c>
      <c r="G689" s="59">
        <f t="shared" si="20"/>
        <v>5065.7439999999997</v>
      </c>
      <c r="H689" s="59">
        <f t="shared" si="21"/>
        <v>0</v>
      </c>
      <c r="I689" s="60">
        <v>0</v>
      </c>
    </row>
    <row r="690" spans="1:9">
      <c r="A690" s="57">
        <v>151</v>
      </c>
      <c r="B690" s="58">
        <f>PRRAS!C703</f>
        <v>689</v>
      </c>
      <c r="C690" s="58">
        <f>PRRAS!D703</f>
        <v>34505</v>
      </c>
      <c r="D690" s="58">
        <f>PRRAS!E703</f>
        <v>36339</v>
      </c>
      <c r="E690" s="58">
        <v>0</v>
      </c>
      <c r="F690" s="58">
        <v>0</v>
      </c>
      <c r="G690" s="59">
        <f t="shared" si="20"/>
        <v>73849.087</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8345</v>
      </c>
      <c r="D692" s="58">
        <f>PRRAS!E705</f>
        <v>6665</v>
      </c>
      <c r="E692" s="58">
        <v>0</v>
      </c>
      <c r="F692" s="58">
        <v>0</v>
      </c>
      <c r="G692" s="59">
        <f t="shared" si="20"/>
        <v>14977.424999999999</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6222</v>
      </c>
      <c r="D694" s="58">
        <f>PRRAS!E707</f>
        <v>6229</v>
      </c>
      <c r="E694" s="58">
        <v>0</v>
      </c>
      <c r="F694" s="58">
        <v>0</v>
      </c>
      <c r="G694" s="59">
        <f t="shared" si="20"/>
        <v>12945.24</v>
      </c>
      <c r="H694" s="59">
        <f t="shared" si="21"/>
        <v>0</v>
      </c>
      <c r="I694" s="60">
        <v>0</v>
      </c>
    </row>
    <row r="695" spans="1:9">
      <c r="A695" s="57">
        <v>151</v>
      </c>
      <c r="B695" s="58">
        <f>PRRAS!C708</f>
        <v>694</v>
      </c>
      <c r="C695" s="58">
        <f>PRRAS!D708</f>
        <v>2045</v>
      </c>
      <c r="D695" s="58">
        <f>PRRAS!E708</f>
        <v>5565</v>
      </c>
      <c r="E695" s="58">
        <v>0</v>
      </c>
      <c r="F695" s="58">
        <v>0</v>
      </c>
      <c r="G695" s="59">
        <f t="shared" si="20"/>
        <v>9143.4499999999989</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2050</v>
      </c>
      <c r="D698" s="58">
        <f>PRRAS!E711</f>
        <v>1808</v>
      </c>
      <c r="E698" s="58">
        <v>0</v>
      </c>
      <c r="F698" s="58">
        <v>0</v>
      </c>
      <c r="G698" s="59">
        <f t="shared" si="20"/>
        <v>3949.2019999999998</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1723587</v>
      </c>
      <c r="D977" s="63">
        <f>Bil!E12</f>
        <v>1627323</v>
      </c>
      <c r="E977" s="63">
        <v>0</v>
      </c>
      <c r="F977" s="63">
        <v>0</v>
      </c>
      <c r="G977" s="64">
        <f t="shared" ref="G977:G1040" si="32">B977/1000*C977+B977/500*D977</f>
        <v>4978.2330000000002</v>
      </c>
      <c r="H977" s="64">
        <f t="shared" si="31"/>
        <v>0</v>
      </c>
      <c r="I977" s="65"/>
    </row>
    <row r="978" spans="1:9">
      <c r="A978" s="57">
        <v>152</v>
      </c>
      <c r="B978" s="58">
        <f>Bil!C13</f>
        <v>2</v>
      </c>
      <c r="C978" s="58">
        <f>Bil!D13</f>
        <v>1396805</v>
      </c>
      <c r="D978" s="58">
        <f>Bil!E13</f>
        <v>1363661</v>
      </c>
      <c r="E978" s="58">
        <v>0</v>
      </c>
      <c r="F978" s="58">
        <v>0</v>
      </c>
      <c r="G978" s="59">
        <f t="shared" si="32"/>
        <v>8248.2540000000008</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1396805</v>
      </c>
      <c r="D983" s="58">
        <f>Bil!E18</f>
        <v>1363661</v>
      </c>
      <c r="E983" s="58">
        <v>0</v>
      </c>
      <c r="F983" s="58">
        <v>0</v>
      </c>
      <c r="G983" s="59">
        <f t="shared" si="32"/>
        <v>28868.889000000003</v>
      </c>
      <c r="H983" s="59">
        <f t="shared" si="31"/>
        <v>0</v>
      </c>
      <c r="I983" s="60"/>
    </row>
    <row r="984" spans="1:9">
      <c r="A984" s="57">
        <v>152</v>
      </c>
      <c r="B984" s="58">
        <f>Bil!C19</f>
        <v>8</v>
      </c>
      <c r="C984" s="58">
        <f>Bil!D19</f>
        <v>989406</v>
      </c>
      <c r="D984" s="58">
        <f>Bil!E19</f>
        <v>974316</v>
      </c>
      <c r="E984" s="58">
        <v>0</v>
      </c>
      <c r="F984" s="58">
        <v>0</v>
      </c>
      <c r="G984" s="59">
        <f t="shared" si="32"/>
        <v>23504.304</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5766805</v>
      </c>
      <c r="D986" s="58">
        <f>Bil!E21</f>
        <v>5766805</v>
      </c>
      <c r="E986" s="58">
        <v>0</v>
      </c>
      <c r="F986" s="58">
        <v>0</v>
      </c>
      <c r="G986" s="59">
        <f t="shared" si="32"/>
        <v>173004.15000000002</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4777399</v>
      </c>
      <c r="D989" s="58">
        <f>Bil!E24</f>
        <v>4792489</v>
      </c>
      <c r="E989" s="58">
        <v>0</v>
      </c>
      <c r="F989" s="58">
        <v>0</v>
      </c>
      <c r="G989" s="59">
        <f t="shared" si="32"/>
        <v>186710.90099999998</v>
      </c>
      <c r="H989" s="59">
        <f t="shared" si="31"/>
        <v>0</v>
      </c>
      <c r="I989" s="60"/>
    </row>
    <row r="990" spans="1:9">
      <c r="A990" s="57">
        <v>152</v>
      </c>
      <c r="B990" s="58">
        <f>Bil!C25</f>
        <v>14</v>
      </c>
      <c r="C990" s="58">
        <f>Bil!D25</f>
        <v>361200</v>
      </c>
      <c r="D990" s="58">
        <f>Bil!E25</f>
        <v>341476</v>
      </c>
      <c r="E990" s="58">
        <v>0</v>
      </c>
      <c r="F990" s="58">
        <v>0</v>
      </c>
      <c r="G990" s="59">
        <f t="shared" si="32"/>
        <v>14618.128000000001</v>
      </c>
      <c r="H990" s="59">
        <f t="shared" si="31"/>
        <v>0</v>
      </c>
      <c r="I990" s="60"/>
    </row>
    <row r="991" spans="1:9">
      <c r="A991" s="57">
        <v>152</v>
      </c>
      <c r="B991" s="58">
        <f>Bil!C26</f>
        <v>15</v>
      </c>
      <c r="C991" s="58">
        <f>Bil!D26</f>
        <v>835529</v>
      </c>
      <c r="D991" s="58">
        <f>Bil!E26</f>
        <v>864211</v>
      </c>
      <c r="E991" s="58">
        <v>0</v>
      </c>
      <c r="F991" s="58">
        <v>0</v>
      </c>
      <c r="G991" s="59">
        <f t="shared" si="32"/>
        <v>38459.264999999999</v>
      </c>
      <c r="H991" s="59">
        <f t="shared" si="31"/>
        <v>0</v>
      </c>
      <c r="I991" s="60"/>
    </row>
    <row r="992" spans="1:9">
      <c r="A992" s="57">
        <v>152</v>
      </c>
      <c r="B992" s="58">
        <f>Bil!C27</f>
        <v>16</v>
      </c>
      <c r="C992" s="58">
        <f>Bil!D27</f>
        <v>35933</v>
      </c>
      <c r="D992" s="58">
        <f>Bil!E27</f>
        <v>35933</v>
      </c>
      <c r="E992" s="58">
        <v>0</v>
      </c>
      <c r="F992" s="58">
        <v>0</v>
      </c>
      <c r="G992" s="59">
        <f t="shared" si="32"/>
        <v>1724.7840000000001</v>
      </c>
      <c r="H992" s="59">
        <f t="shared" si="31"/>
        <v>0</v>
      </c>
      <c r="I992" s="60"/>
    </row>
    <row r="993" spans="1:9">
      <c r="A993" s="57">
        <v>152</v>
      </c>
      <c r="B993" s="58">
        <f>Bil!C28</f>
        <v>17</v>
      </c>
      <c r="C993" s="58">
        <f>Bil!D28</f>
        <v>217744</v>
      </c>
      <c r="D993" s="58">
        <f>Bil!E28</f>
        <v>223256</v>
      </c>
      <c r="E993" s="58">
        <v>0</v>
      </c>
      <c r="F993" s="58">
        <v>0</v>
      </c>
      <c r="G993" s="59">
        <f t="shared" si="32"/>
        <v>11292.352000000001</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551071</v>
      </c>
      <c r="D995" s="58">
        <f>Bil!E30</f>
        <v>566456</v>
      </c>
      <c r="E995" s="58">
        <v>0</v>
      </c>
      <c r="F995" s="58">
        <v>0</v>
      </c>
      <c r="G995" s="59">
        <f t="shared" si="32"/>
        <v>31995.676999999996</v>
      </c>
      <c r="H995" s="59">
        <f t="shared" si="31"/>
        <v>0</v>
      </c>
      <c r="I995" s="60"/>
    </row>
    <row r="996" spans="1:9">
      <c r="A996" s="57">
        <v>152</v>
      </c>
      <c r="B996" s="58">
        <f>Bil!C31</f>
        <v>20</v>
      </c>
      <c r="C996" s="58">
        <f>Bil!D31</f>
        <v>59528</v>
      </c>
      <c r="D996" s="58">
        <f>Bil!E31</f>
        <v>59528</v>
      </c>
      <c r="E996" s="58">
        <v>0</v>
      </c>
      <c r="F996" s="58">
        <v>0</v>
      </c>
      <c r="G996" s="59">
        <f t="shared" si="32"/>
        <v>3571.68</v>
      </c>
      <c r="H996" s="59">
        <f t="shared" si="31"/>
        <v>0</v>
      </c>
      <c r="I996" s="60"/>
    </row>
    <row r="997" spans="1:9">
      <c r="A997" s="57">
        <v>152</v>
      </c>
      <c r="B997" s="58">
        <f>Bil!C32</f>
        <v>21</v>
      </c>
      <c r="C997" s="58">
        <f>Bil!D32</f>
        <v>2062</v>
      </c>
      <c r="D997" s="58">
        <f>Bil!E32</f>
        <v>2062</v>
      </c>
      <c r="E997" s="58">
        <v>0</v>
      </c>
      <c r="F997" s="58">
        <v>0</v>
      </c>
      <c r="G997" s="59">
        <f t="shared" si="32"/>
        <v>129.90600000000001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1340667</v>
      </c>
      <c r="D999" s="58">
        <f>Bil!E34</f>
        <v>1409970</v>
      </c>
      <c r="E999" s="58">
        <v>0</v>
      </c>
      <c r="F999" s="58">
        <v>0</v>
      </c>
      <c r="G999" s="59">
        <f t="shared" si="32"/>
        <v>95693.960999999996</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46199</v>
      </c>
      <c r="D1006" s="58">
        <f>Bil!E41</f>
        <v>47869</v>
      </c>
      <c r="E1006" s="58">
        <v>0</v>
      </c>
      <c r="F1006" s="58">
        <v>0</v>
      </c>
      <c r="G1006" s="59">
        <f t="shared" si="32"/>
        <v>4258.1099999999997</v>
      </c>
      <c r="H1006" s="59">
        <f t="shared" si="31"/>
        <v>0</v>
      </c>
      <c r="I1006" s="60"/>
    </row>
    <row r="1007" spans="1:9">
      <c r="A1007" s="57">
        <v>152</v>
      </c>
      <c r="B1007" s="58">
        <f>Bil!C42</f>
        <v>31</v>
      </c>
      <c r="C1007" s="58">
        <f>Bil!D42</f>
        <v>42183</v>
      </c>
      <c r="D1007" s="58">
        <f>Bil!E42</f>
        <v>43853</v>
      </c>
      <c r="E1007" s="58">
        <v>0</v>
      </c>
      <c r="F1007" s="58">
        <v>0</v>
      </c>
      <c r="G1007" s="59">
        <f t="shared" si="32"/>
        <v>4026.5590000000002</v>
      </c>
      <c r="H1007" s="59">
        <f t="shared" si="31"/>
        <v>0</v>
      </c>
      <c r="I1007" s="60"/>
    </row>
    <row r="1008" spans="1:9">
      <c r="A1008" s="57">
        <v>152</v>
      </c>
      <c r="B1008" s="58">
        <f>Bil!C43</f>
        <v>32</v>
      </c>
      <c r="C1008" s="58">
        <f>Bil!D43</f>
        <v>4016</v>
      </c>
      <c r="D1008" s="58">
        <f>Bil!E43</f>
        <v>4016</v>
      </c>
      <c r="E1008" s="58">
        <v>0</v>
      </c>
      <c r="F1008" s="58">
        <v>0</v>
      </c>
      <c r="G1008" s="59">
        <f t="shared" si="32"/>
        <v>385.536</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16226</v>
      </c>
      <c r="D1018" s="58">
        <f>Bil!E53</f>
        <v>16226</v>
      </c>
      <c r="E1018" s="58">
        <v>0</v>
      </c>
      <c r="F1018" s="58">
        <v>0</v>
      </c>
      <c r="G1018" s="59">
        <f t="shared" si="32"/>
        <v>2044.4760000000001</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16226</v>
      </c>
      <c r="D1021" s="58">
        <f>Bil!E56</f>
        <v>16226</v>
      </c>
      <c r="E1021" s="58">
        <v>0</v>
      </c>
      <c r="F1021" s="58">
        <v>0</v>
      </c>
      <c r="G1021" s="59">
        <f t="shared" si="32"/>
        <v>2190.5099999999998</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553147</v>
      </c>
      <c r="D1025" s="58">
        <f>Bil!E60</f>
        <v>556716</v>
      </c>
      <c r="E1025" s="58">
        <v>0</v>
      </c>
      <c r="F1025" s="58">
        <v>0</v>
      </c>
      <c r="G1025" s="59">
        <f t="shared" si="32"/>
        <v>81662.371000000014</v>
      </c>
      <c r="H1025" s="59">
        <f t="shared" si="31"/>
        <v>0</v>
      </c>
      <c r="I1025" s="60"/>
    </row>
    <row r="1026" spans="1:9">
      <c r="A1026" s="57">
        <v>152</v>
      </c>
      <c r="B1026" s="58">
        <f>Bil!C61</f>
        <v>50</v>
      </c>
      <c r="C1026" s="58">
        <f>Bil!D61</f>
        <v>553147</v>
      </c>
      <c r="D1026" s="58">
        <f>Bil!E61</f>
        <v>556716</v>
      </c>
      <c r="E1026" s="58">
        <v>0</v>
      </c>
      <c r="F1026" s="58">
        <v>0</v>
      </c>
      <c r="G1026" s="59">
        <f t="shared" si="32"/>
        <v>83328.950000000012</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326782</v>
      </c>
      <c r="D1039" s="58">
        <f>Bil!E74</f>
        <v>263662</v>
      </c>
      <c r="E1039" s="58">
        <v>0</v>
      </c>
      <c r="F1039" s="58">
        <v>0</v>
      </c>
      <c r="G1039" s="59">
        <f t="shared" si="32"/>
        <v>53808.678</v>
      </c>
      <c r="H1039" s="59">
        <f t="shared" si="33"/>
        <v>0</v>
      </c>
      <c r="I1039" s="60"/>
    </row>
    <row r="1040" spans="1:9">
      <c r="A1040" s="57">
        <v>152</v>
      </c>
      <c r="B1040" s="58">
        <f>Bil!C75</f>
        <v>64</v>
      </c>
      <c r="C1040" s="58">
        <f>Bil!D75</f>
        <v>103313</v>
      </c>
      <c r="D1040" s="58">
        <f>Bil!E75</f>
        <v>43148</v>
      </c>
      <c r="E1040" s="58">
        <v>0</v>
      </c>
      <c r="F1040" s="58">
        <v>0</v>
      </c>
      <c r="G1040" s="59">
        <f t="shared" si="32"/>
        <v>12134.976000000001</v>
      </c>
      <c r="H1040" s="59">
        <f t="shared" si="33"/>
        <v>0</v>
      </c>
      <c r="I1040" s="60"/>
    </row>
    <row r="1041" spans="1:9">
      <c r="A1041" s="57">
        <v>152</v>
      </c>
      <c r="B1041" s="58">
        <f>Bil!C76</f>
        <v>65</v>
      </c>
      <c r="C1041" s="58">
        <f>Bil!D76</f>
        <v>103165</v>
      </c>
      <c r="D1041" s="58">
        <f>Bil!E76</f>
        <v>42597</v>
      </c>
      <c r="E1041" s="58">
        <v>0</v>
      </c>
      <c r="F1041" s="58">
        <v>0</v>
      </c>
      <c r="G1041" s="59">
        <f t="shared" ref="G1041:G1104" si="34">B1041/1000*C1041+B1041/500*D1041</f>
        <v>12243.335000000001</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103165</v>
      </c>
      <c r="D1043" s="58">
        <f>Bil!E78</f>
        <v>42597</v>
      </c>
      <c r="E1043" s="58">
        <v>0</v>
      </c>
      <c r="F1043" s="58">
        <v>0</v>
      </c>
      <c r="G1043" s="59">
        <f t="shared" si="34"/>
        <v>12620.053</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148</v>
      </c>
      <c r="D1047" s="58">
        <f>Bil!E82</f>
        <v>551</v>
      </c>
      <c r="E1047" s="58">
        <v>0</v>
      </c>
      <c r="F1047" s="58">
        <v>0</v>
      </c>
      <c r="G1047" s="59">
        <f t="shared" si="34"/>
        <v>88.749999999999986</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0</v>
      </c>
      <c r="D1049" s="58">
        <f>Bil!E84</f>
        <v>0</v>
      </c>
      <c r="E1049" s="58">
        <v>0</v>
      </c>
      <c r="F1049" s="58">
        <v>0</v>
      </c>
      <c r="G1049" s="59">
        <f t="shared" si="34"/>
        <v>0</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0</v>
      </c>
      <c r="D1056" s="58">
        <f>Bil!E91</f>
        <v>0</v>
      </c>
      <c r="E1056" s="58">
        <v>0</v>
      </c>
      <c r="F1056" s="58">
        <v>0</v>
      </c>
      <c r="G1056" s="59">
        <f t="shared" si="34"/>
        <v>0</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27158</v>
      </c>
      <c r="D1116" s="58">
        <f>Bil!E151</f>
        <v>20366</v>
      </c>
      <c r="E1116" s="58">
        <v>0</v>
      </c>
      <c r="F1116" s="58">
        <v>0</v>
      </c>
      <c r="G1116" s="59">
        <f t="shared" si="36"/>
        <v>9504.6</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1387</v>
      </c>
      <c r="D1119" s="58">
        <f>Bil!E154</f>
        <v>136</v>
      </c>
      <c r="E1119" s="58">
        <v>0</v>
      </c>
      <c r="F1119" s="58">
        <v>0</v>
      </c>
      <c r="G1119" s="59">
        <f t="shared" si="36"/>
        <v>237.23699999999997</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1387</v>
      </c>
      <c r="D1125" s="58">
        <f>Bil!E160</f>
        <v>27</v>
      </c>
      <c r="E1125" s="58">
        <v>0</v>
      </c>
      <c r="F1125" s="58">
        <v>0</v>
      </c>
      <c r="G1125" s="59">
        <f t="shared" si="36"/>
        <v>214.70899999999997</v>
      </c>
      <c r="H1125" s="59">
        <f t="shared" si="35"/>
        <v>0</v>
      </c>
      <c r="I1125" s="60"/>
    </row>
    <row r="1126" spans="1:9">
      <c r="A1126" s="57">
        <v>152</v>
      </c>
      <c r="B1126" s="58">
        <f>Bil!C161</f>
        <v>150</v>
      </c>
      <c r="C1126" s="58">
        <f>Bil!D161</f>
        <v>0</v>
      </c>
      <c r="D1126" s="58">
        <f>Bil!E161</f>
        <v>109</v>
      </c>
      <c r="E1126" s="58">
        <v>0</v>
      </c>
      <c r="F1126" s="58">
        <v>0</v>
      </c>
      <c r="G1126" s="59">
        <f t="shared" si="36"/>
        <v>32.699999999999996</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25771</v>
      </c>
      <c r="D1131" s="58">
        <f>Bil!E166</f>
        <v>27301</v>
      </c>
      <c r="E1131" s="58">
        <v>0</v>
      </c>
      <c r="F1131" s="58">
        <v>0</v>
      </c>
      <c r="G1131" s="59">
        <f t="shared" si="36"/>
        <v>12457.814999999999</v>
      </c>
      <c r="H1131" s="59">
        <f t="shared" si="35"/>
        <v>0</v>
      </c>
      <c r="I1131" s="60"/>
    </row>
    <row r="1132" spans="1:9">
      <c r="A1132" s="57">
        <v>152</v>
      </c>
      <c r="B1132" s="58">
        <f>Bil!C167</f>
        <v>156</v>
      </c>
      <c r="C1132" s="58">
        <f>Bil!D167</f>
        <v>0</v>
      </c>
      <c r="D1132" s="58">
        <f>Bil!E167</f>
        <v>7071</v>
      </c>
      <c r="E1132" s="58">
        <v>0</v>
      </c>
      <c r="F1132" s="58">
        <v>0</v>
      </c>
      <c r="G1132" s="59">
        <f t="shared" si="36"/>
        <v>2206.152</v>
      </c>
      <c r="H1132" s="59">
        <f t="shared" si="35"/>
        <v>0</v>
      </c>
      <c r="I1132" s="60"/>
    </row>
    <row r="1133" spans="1:9">
      <c r="A1133" s="57">
        <v>152</v>
      </c>
      <c r="B1133" s="58">
        <f>Bil!C168</f>
        <v>157</v>
      </c>
      <c r="C1133" s="58">
        <f>Bil!D168</f>
        <v>2127</v>
      </c>
      <c r="D1133" s="58">
        <f>Bil!E168</f>
        <v>1581</v>
      </c>
      <c r="E1133" s="58">
        <v>0</v>
      </c>
      <c r="F1133" s="58">
        <v>0</v>
      </c>
      <c r="G1133" s="59">
        <f t="shared" si="36"/>
        <v>830.37300000000005</v>
      </c>
      <c r="H1133" s="59">
        <f t="shared" si="35"/>
        <v>0</v>
      </c>
      <c r="I1133" s="60"/>
    </row>
    <row r="1134" spans="1:9">
      <c r="A1134" s="57">
        <v>152</v>
      </c>
      <c r="B1134" s="58">
        <f>Bil!C169</f>
        <v>158</v>
      </c>
      <c r="C1134" s="58">
        <f>Bil!D169</f>
        <v>194184</v>
      </c>
      <c r="D1134" s="58">
        <f>Bil!E169</f>
        <v>198567</v>
      </c>
      <c r="E1134" s="58">
        <v>0</v>
      </c>
      <c r="F1134" s="58">
        <v>0</v>
      </c>
      <c r="G1134" s="59">
        <f t="shared" si="36"/>
        <v>93428.244000000006</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7800</v>
      </c>
      <c r="D1136" s="58">
        <f>Bil!E171</f>
        <v>9200</v>
      </c>
      <c r="E1136" s="58">
        <v>0</v>
      </c>
      <c r="F1136" s="58">
        <v>0</v>
      </c>
      <c r="G1136" s="59">
        <f t="shared" si="36"/>
        <v>4192</v>
      </c>
      <c r="H1136" s="59">
        <f t="shared" si="35"/>
        <v>0</v>
      </c>
      <c r="I1136" s="60"/>
    </row>
    <row r="1137" spans="1:9">
      <c r="A1137" s="57">
        <v>152</v>
      </c>
      <c r="B1137" s="58">
        <f>Bil!C172</f>
        <v>161</v>
      </c>
      <c r="C1137" s="58">
        <f>Bil!D172</f>
        <v>186384</v>
      </c>
      <c r="D1137" s="58">
        <f>Bil!E172</f>
        <v>189367</v>
      </c>
      <c r="E1137" s="58">
        <v>0</v>
      </c>
      <c r="F1137" s="58">
        <v>0</v>
      </c>
      <c r="G1137" s="59">
        <f t="shared" si="36"/>
        <v>90983.997999999992</v>
      </c>
      <c r="H1137" s="59">
        <f t="shared" si="35"/>
        <v>0</v>
      </c>
      <c r="I1137" s="60"/>
    </row>
    <row r="1138" spans="1:9">
      <c r="A1138" s="57">
        <v>152</v>
      </c>
      <c r="B1138" s="58">
        <f>Bil!C173</f>
        <v>162</v>
      </c>
      <c r="C1138" s="58">
        <f>Bil!D173</f>
        <v>1723587</v>
      </c>
      <c r="D1138" s="58">
        <f>Bil!E173</f>
        <v>1627323</v>
      </c>
      <c r="E1138" s="58">
        <v>0</v>
      </c>
      <c r="F1138" s="58">
        <v>0</v>
      </c>
      <c r="G1138" s="59">
        <f t="shared" si="36"/>
        <v>806473.74600000004</v>
      </c>
      <c r="H1138" s="59">
        <f t="shared" si="35"/>
        <v>0</v>
      </c>
      <c r="I1138" s="60"/>
    </row>
    <row r="1139" spans="1:9">
      <c r="A1139" s="57">
        <v>152</v>
      </c>
      <c r="B1139" s="58">
        <f>Bil!C174</f>
        <v>163</v>
      </c>
      <c r="C1139" s="58">
        <f>Bil!D174</f>
        <v>250740</v>
      </c>
      <c r="D1139" s="58">
        <f>Bil!E174</f>
        <v>241828</v>
      </c>
      <c r="E1139" s="58">
        <v>0</v>
      </c>
      <c r="F1139" s="58">
        <v>0</v>
      </c>
      <c r="G1139" s="59">
        <f t="shared" si="36"/>
        <v>119706.54800000001</v>
      </c>
      <c r="H1139" s="59">
        <f t="shared" si="35"/>
        <v>0</v>
      </c>
      <c r="I1139" s="60"/>
    </row>
    <row r="1140" spans="1:9">
      <c r="A1140" s="57">
        <v>152</v>
      </c>
      <c r="B1140" s="58">
        <f>Bil!C175</f>
        <v>164</v>
      </c>
      <c r="C1140" s="58">
        <f>Bil!D175</f>
        <v>236565</v>
      </c>
      <c r="D1140" s="58">
        <f>Bil!E175</f>
        <v>232628</v>
      </c>
      <c r="E1140" s="58">
        <v>0</v>
      </c>
      <c r="F1140" s="58">
        <v>0</v>
      </c>
      <c r="G1140" s="59">
        <f t="shared" si="36"/>
        <v>115098.644</v>
      </c>
      <c r="H1140" s="59">
        <f t="shared" si="35"/>
        <v>0</v>
      </c>
      <c r="I1140" s="60"/>
    </row>
    <row r="1141" spans="1:9">
      <c r="A1141" s="57">
        <v>152</v>
      </c>
      <c r="B1141" s="58">
        <f>Bil!C176</f>
        <v>165</v>
      </c>
      <c r="C1141" s="58">
        <f>Bil!D176</f>
        <v>186384</v>
      </c>
      <c r="D1141" s="58">
        <f>Bil!E176</f>
        <v>188335</v>
      </c>
      <c r="E1141" s="58">
        <v>0</v>
      </c>
      <c r="F1141" s="58">
        <v>0</v>
      </c>
      <c r="G1141" s="59">
        <f t="shared" si="36"/>
        <v>92903.91</v>
      </c>
      <c r="H1141" s="59">
        <f t="shared" si="35"/>
        <v>0</v>
      </c>
      <c r="I1141" s="60"/>
    </row>
    <row r="1142" spans="1:9">
      <c r="A1142" s="57">
        <v>152</v>
      </c>
      <c r="B1142" s="58">
        <f>Bil!C177</f>
        <v>166</v>
      </c>
      <c r="C1142" s="58">
        <f>Bil!D177</f>
        <v>48744</v>
      </c>
      <c r="D1142" s="58">
        <f>Bil!E177</f>
        <v>42890</v>
      </c>
      <c r="E1142" s="58">
        <v>0</v>
      </c>
      <c r="F1142" s="58">
        <v>0</v>
      </c>
      <c r="G1142" s="59">
        <f t="shared" si="36"/>
        <v>22330.984000000004</v>
      </c>
      <c r="H1142" s="59">
        <f t="shared" si="35"/>
        <v>0</v>
      </c>
      <c r="I1142" s="60"/>
    </row>
    <row r="1143" spans="1:9">
      <c r="A1143" s="57">
        <v>152</v>
      </c>
      <c r="B1143" s="58">
        <f>Bil!C178</f>
        <v>167</v>
      </c>
      <c r="C1143" s="58">
        <f>Bil!D178</f>
        <v>1437</v>
      </c>
      <c r="D1143" s="58">
        <f>Bil!E178</f>
        <v>1403</v>
      </c>
      <c r="E1143" s="58">
        <v>0</v>
      </c>
      <c r="F1143" s="58">
        <v>0</v>
      </c>
      <c r="G1143" s="59">
        <f t="shared" si="36"/>
        <v>708.58100000000002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1437</v>
      </c>
      <c r="D1146" s="58">
        <f>Bil!E181</f>
        <v>1403</v>
      </c>
      <c r="E1146" s="58">
        <v>0</v>
      </c>
      <c r="F1146" s="58">
        <v>0</v>
      </c>
      <c r="G1146" s="59">
        <f t="shared" si="36"/>
        <v>721.31000000000006</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6375</v>
      </c>
      <c r="D1151" s="58">
        <f>Bil!E186</f>
        <v>0</v>
      </c>
      <c r="E1151" s="58">
        <v>0</v>
      </c>
      <c r="F1151" s="58">
        <v>0</v>
      </c>
      <c r="G1151" s="59">
        <f t="shared" si="36"/>
        <v>1115.625</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7800</v>
      </c>
      <c r="D1196" s="58">
        <f>Bil!E231</f>
        <v>9200</v>
      </c>
      <c r="E1196" s="58">
        <v>0</v>
      </c>
      <c r="F1196" s="58">
        <v>0</v>
      </c>
      <c r="G1196" s="59">
        <f t="shared" si="38"/>
        <v>5764</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7800</v>
      </c>
      <c r="D1198" s="58">
        <f>Bil!E233</f>
        <v>9200</v>
      </c>
      <c r="E1198" s="58">
        <v>0</v>
      </c>
      <c r="F1198" s="58">
        <v>0</v>
      </c>
      <c r="G1198" s="59">
        <f t="shared" si="38"/>
        <v>5816.4</v>
      </c>
      <c r="H1198" s="59">
        <f t="shared" si="37"/>
        <v>0</v>
      </c>
      <c r="I1198" s="60"/>
    </row>
    <row r="1199" spans="1:9">
      <c r="A1199" s="57">
        <v>152</v>
      </c>
      <c r="B1199" s="58">
        <f>Bil!C234</f>
        <v>223</v>
      </c>
      <c r="C1199" s="58">
        <f>Bil!D234</f>
        <v>1472847</v>
      </c>
      <c r="D1199" s="58">
        <f>Bil!E234</f>
        <v>1385495</v>
      </c>
      <c r="E1199" s="58">
        <v>0</v>
      </c>
      <c r="F1199" s="58">
        <v>0</v>
      </c>
      <c r="G1199" s="59">
        <f t="shared" si="38"/>
        <v>946375.65100000007</v>
      </c>
      <c r="H1199" s="59">
        <f t="shared" si="37"/>
        <v>0</v>
      </c>
      <c r="I1199" s="60"/>
    </row>
    <row r="1200" spans="1:9">
      <c r="A1200" s="57">
        <v>152</v>
      </c>
      <c r="B1200" s="58">
        <f>Bil!C235</f>
        <v>224</v>
      </c>
      <c r="C1200" s="58">
        <f>Bil!D235</f>
        <v>1396805</v>
      </c>
      <c r="D1200" s="58">
        <f>Bil!E235</f>
        <v>1363661</v>
      </c>
      <c r="E1200" s="58">
        <v>0</v>
      </c>
      <c r="F1200" s="58">
        <v>0</v>
      </c>
      <c r="G1200" s="59">
        <f t="shared" si="38"/>
        <v>923804.44800000009</v>
      </c>
      <c r="H1200" s="59">
        <f t="shared" si="37"/>
        <v>0</v>
      </c>
      <c r="I1200" s="60"/>
    </row>
    <row r="1201" spans="1:9">
      <c r="A1201" s="57">
        <v>152</v>
      </c>
      <c r="B1201" s="58">
        <f>Bil!C236</f>
        <v>225</v>
      </c>
      <c r="C1201" s="58">
        <f>Bil!D236</f>
        <v>1396805</v>
      </c>
      <c r="D1201" s="58">
        <f>Bil!E236</f>
        <v>1363661</v>
      </c>
      <c r="E1201" s="58">
        <v>0</v>
      </c>
      <c r="F1201" s="58">
        <v>0</v>
      </c>
      <c r="G1201" s="59">
        <f t="shared" si="38"/>
        <v>927928.57500000007</v>
      </c>
      <c r="H1201" s="59">
        <f t="shared" si="37"/>
        <v>0</v>
      </c>
      <c r="I1201" s="60"/>
    </row>
    <row r="1202" spans="1:9">
      <c r="A1202" s="57">
        <v>152</v>
      </c>
      <c r="B1202" s="58">
        <f>Bil!C237</f>
        <v>226</v>
      </c>
      <c r="C1202" s="58">
        <f>Bil!D237</f>
        <v>1396805</v>
      </c>
      <c r="D1202" s="58">
        <f>Bil!E237</f>
        <v>1363661</v>
      </c>
      <c r="E1202" s="58">
        <v>0</v>
      </c>
      <c r="F1202" s="58">
        <v>0</v>
      </c>
      <c r="G1202" s="59">
        <f t="shared" si="38"/>
        <v>932052.70200000005</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120192</v>
      </c>
      <c r="D1208" s="58">
        <f>Bil!E243</f>
        <v>92483</v>
      </c>
      <c r="E1208" s="58">
        <v>0</v>
      </c>
      <c r="F1208" s="58">
        <v>0</v>
      </c>
      <c r="G1208" s="59">
        <f t="shared" si="38"/>
        <v>70796.656000000003</v>
      </c>
      <c r="H1208" s="59">
        <f t="shared" si="37"/>
        <v>0</v>
      </c>
      <c r="I1208" s="60"/>
    </row>
    <row r="1209" spans="1:9">
      <c r="A1209" s="57">
        <v>152</v>
      </c>
      <c r="B1209" s="58">
        <f>Bil!C244</f>
        <v>233</v>
      </c>
      <c r="C1209" s="58">
        <f>Bil!D244</f>
        <v>120192</v>
      </c>
      <c r="D1209" s="58">
        <f>Bil!E244</f>
        <v>92483</v>
      </c>
      <c r="E1209" s="58">
        <v>0</v>
      </c>
      <c r="F1209" s="58">
        <v>0</v>
      </c>
      <c r="G1209" s="59">
        <f t="shared" si="38"/>
        <v>71101.813999999998</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73435</v>
      </c>
      <c r="D1212" s="58">
        <f>Bil!E247</f>
        <v>92596</v>
      </c>
      <c r="E1212" s="58">
        <v>0</v>
      </c>
      <c r="F1212" s="58">
        <v>0</v>
      </c>
      <c r="G1212" s="59">
        <f t="shared" si="38"/>
        <v>61035.971999999994</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73435</v>
      </c>
      <c r="D1214" s="58">
        <f>Bil!E249</f>
        <v>92596</v>
      </c>
      <c r="E1214" s="58">
        <v>0</v>
      </c>
      <c r="F1214" s="58">
        <v>0</v>
      </c>
      <c r="G1214" s="59">
        <f t="shared" si="38"/>
        <v>61553.225999999995</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27158</v>
      </c>
      <c r="D1216" s="58">
        <f>Bil!E251</f>
        <v>20366</v>
      </c>
      <c r="E1216" s="58">
        <v>0</v>
      </c>
      <c r="F1216" s="58">
        <v>0</v>
      </c>
      <c r="G1216" s="59">
        <f t="shared" si="38"/>
        <v>16293.6</v>
      </c>
      <c r="H1216" s="59">
        <f t="shared" si="37"/>
        <v>0</v>
      </c>
      <c r="I1216" s="60"/>
    </row>
    <row r="1217" spans="1:9">
      <c r="A1217" s="57">
        <v>152</v>
      </c>
      <c r="B1217" s="58">
        <f>Bil!C252</f>
        <v>241</v>
      </c>
      <c r="C1217" s="58">
        <f>Bil!D252</f>
        <v>2127</v>
      </c>
      <c r="D1217" s="58">
        <f>Bil!E252</f>
        <v>1581</v>
      </c>
      <c r="E1217" s="58">
        <v>0</v>
      </c>
      <c r="F1217" s="58">
        <v>0</v>
      </c>
      <c r="G1217" s="59">
        <f t="shared" si="38"/>
        <v>1274.6489999999999</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25771</v>
      </c>
      <c r="D1224" s="58">
        <f>Bil!E260</f>
        <v>20230</v>
      </c>
      <c r="E1224" s="58">
        <v>0</v>
      </c>
      <c r="F1224" s="58">
        <v>0</v>
      </c>
      <c r="G1224" s="59">
        <f t="shared" si="38"/>
        <v>16425.288</v>
      </c>
      <c r="H1224" s="59">
        <f t="shared" si="39"/>
        <v>0</v>
      </c>
      <c r="I1224" s="60"/>
    </row>
    <row r="1225" spans="1:9">
      <c r="A1225" s="57">
        <v>152</v>
      </c>
      <c r="B1225" s="58">
        <f>Bil!C261</f>
        <v>249</v>
      </c>
      <c r="C1225" s="58">
        <f>Bil!D261</f>
        <v>1387</v>
      </c>
      <c r="D1225" s="58">
        <f>Bil!E261</f>
        <v>136</v>
      </c>
      <c r="E1225" s="58">
        <v>0</v>
      </c>
      <c r="F1225" s="58">
        <v>0</v>
      </c>
      <c r="G1225" s="59">
        <f t="shared" si="38"/>
        <v>413.09100000000001</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2127</v>
      </c>
      <c r="D1227" s="58">
        <f>Bil!E263</f>
        <v>1581</v>
      </c>
      <c r="E1227" s="58">
        <v>0</v>
      </c>
      <c r="F1227" s="58">
        <v>0</v>
      </c>
      <c r="G1227" s="59">
        <f t="shared" si="38"/>
        <v>1327.539</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236565</v>
      </c>
      <c r="D1252" s="58">
        <f>Bil!E288</f>
        <v>232628</v>
      </c>
      <c r="E1252" s="58">
        <v>0</v>
      </c>
      <c r="F1252" s="58">
        <v>0</v>
      </c>
      <c r="G1252" s="59">
        <f t="shared" si="40"/>
        <v>193702.59600000002</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6375</v>
      </c>
      <c r="D1254" s="58">
        <f>Bil!E290</f>
        <v>0</v>
      </c>
      <c r="E1254" s="58">
        <v>0</v>
      </c>
      <c r="F1254" s="58">
        <v>0</v>
      </c>
      <c r="G1254" s="59">
        <f t="shared" si="40"/>
        <v>1772.2500000000002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4254035</v>
      </c>
      <c r="D1396" s="58">
        <f>RasF!E121</f>
        <v>4191533</v>
      </c>
      <c r="E1396" s="58">
        <v>0</v>
      </c>
      <c r="F1396" s="58">
        <v>0</v>
      </c>
      <c r="G1396" s="59">
        <f t="shared" si="44"/>
        <v>1390081.1099999999</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4254035</v>
      </c>
      <c r="D1408" s="58">
        <f>RasF!E133</f>
        <v>4191533</v>
      </c>
      <c r="E1408" s="58">
        <v>0</v>
      </c>
      <c r="F1408" s="58">
        <v>0</v>
      </c>
      <c r="G1408" s="59">
        <f t="shared" si="44"/>
        <v>1541726.3219999999</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4254035</v>
      </c>
      <c r="D1423" s="67">
        <f>RasF!E148</f>
        <v>4191533</v>
      </c>
      <c r="E1423" s="67">
        <v>0</v>
      </c>
      <c r="F1423" s="67">
        <v>0</v>
      </c>
      <c r="G1423" s="68">
        <f t="shared" si="44"/>
        <v>1731282.8370000003</v>
      </c>
      <c r="H1423" s="68">
        <f t="shared" si="45"/>
        <v>0</v>
      </c>
      <c r="I1423" s="69"/>
    </row>
    <row r="1424" spans="1:9">
      <c r="A1424" s="62">
        <v>156</v>
      </c>
      <c r="B1424" s="63">
        <f>PVRIO!C12</f>
        <v>1</v>
      </c>
      <c r="C1424" s="70">
        <f>PVRIO!D12</f>
        <v>0</v>
      </c>
      <c r="D1424" s="70">
        <f>PVRIO!E12</f>
        <v>333</v>
      </c>
      <c r="E1424" s="70">
        <v>0</v>
      </c>
      <c r="F1424" s="70">
        <v>0</v>
      </c>
      <c r="G1424" s="64">
        <f t="shared" si="44"/>
        <v>0.66600000000000004</v>
      </c>
      <c r="H1424" s="64">
        <f t="shared" si="45"/>
        <v>0</v>
      </c>
      <c r="I1424" s="65">
        <v>0</v>
      </c>
    </row>
    <row r="1425" spans="1:9">
      <c r="A1425" s="57">
        <v>156</v>
      </c>
      <c r="B1425" s="58">
        <f>PVRIO!C13</f>
        <v>2</v>
      </c>
      <c r="C1425" s="61">
        <f>PVRIO!D13</f>
        <v>0</v>
      </c>
      <c r="D1425" s="61">
        <f>PVRIO!E13</f>
        <v>333</v>
      </c>
      <c r="E1425" s="61">
        <v>0</v>
      </c>
      <c r="F1425" s="61">
        <v>0</v>
      </c>
      <c r="G1425" s="59">
        <f t="shared" ref="G1425:G1467" si="46">B1425/1000*C1425+B1425/500*D1425</f>
        <v>1.3320000000000001</v>
      </c>
      <c r="H1425" s="59">
        <f t="shared" si="45"/>
        <v>0</v>
      </c>
      <c r="I1425" s="60">
        <v>0</v>
      </c>
    </row>
    <row r="1426" spans="1:9">
      <c r="A1426" s="57">
        <v>156</v>
      </c>
      <c r="B1426" s="58">
        <f>PVRIO!C14</f>
        <v>3</v>
      </c>
      <c r="C1426" s="61">
        <f>PVRIO!D14</f>
        <v>0</v>
      </c>
      <c r="D1426" s="61">
        <f>PVRIO!E14</f>
        <v>333</v>
      </c>
      <c r="E1426" s="61">
        <v>0</v>
      </c>
      <c r="F1426" s="61">
        <v>0</v>
      </c>
      <c r="G1426" s="59">
        <f t="shared" si="46"/>
        <v>1.998</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333</v>
      </c>
      <c r="E1428" s="61">
        <v>0</v>
      </c>
      <c r="F1428" s="61">
        <v>0</v>
      </c>
      <c r="G1428" s="59">
        <f t="shared" si="46"/>
        <v>3.33</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242940</v>
      </c>
      <c r="D1468" s="70"/>
      <c r="E1468" s="70">
        <v>0</v>
      </c>
      <c r="F1468" s="70">
        <v>0</v>
      </c>
      <c r="G1468" s="64">
        <f t="shared" ref="G1468:G1499" si="51">B1468/1000*C1468</f>
        <v>242.94</v>
      </c>
      <c r="H1468" s="64">
        <f t="shared" ref="H1468:H1499" si="52">ABS(C1468-ROUND(C1468,0))</f>
        <v>0</v>
      </c>
      <c r="I1468" s="65"/>
    </row>
    <row r="1469" spans="1:9">
      <c r="A1469" s="73">
        <v>159</v>
      </c>
      <c r="B1469" s="61">
        <f>Obv!C13</f>
        <v>2</v>
      </c>
      <c r="C1469" s="61">
        <f>Obv!D13</f>
        <v>4188246</v>
      </c>
      <c r="D1469" s="61">
        <v>0</v>
      </c>
      <c r="E1469" s="61">
        <v>0</v>
      </c>
      <c r="F1469" s="61">
        <v>0</v>
      </c>
      <c r="G1469" s="59">
        <f t="shared" si="51"/>
        <v>8376.4920000000002</v>
      </c>
      <c r="H1469" s="59">
        <f t="shared" si="52"/>
        <v>0</v>
      </c>
      <c r="I1469" s="60"/>
    </row>
    <row r="1470" spans="1:9">
      <c r="A1470" s="73">
        <v>159</v>
      </c>
      <c r="B1470" s="61">
        <f>Obv!C14</f>
        <v>3</v>
      </c>
      <c r="C1470" s="61">
        <f>Obv!D14</f>
        <v>37212</v>
      </c>
      <c r="D1470" s="61">
        <v>0</v>
      </c>
      <c r="E1470" s="61">
        <v>0</v>
      </c>
      <c r="F1470" s="61">
        <v>0</v>
      </c>
      <c r="G1470" s="59">
        <f t="shared" si="51"/>
        <v>111.636</v>
      </c>
      <c r="H1470" s="59">
        <f t="shared" si="52"/>
        <v>0</v>
      </c>
      <c r="I1470" s="60"/>
    </row>
    <row r="1471" spans="1:9">
      <c r="A1471" s="73">
        <v>159</v>
      </c>
      <c r="B1471" s="61">
        <f>Obv!C15</f>
        <v>4</v>
      </c>
      <c r="C1471" s="61">
        <f>Obv!D15</f>
        <v>4057936</v>
      </c>
      <c r="D1471" s="61">
        <v>0</v>
      </c>
      <c r="E1471" s="61">
        <v>0</v>
      </c>
      <c r="F1471" s="61">
        <v>0</v>
      </c>
      <c r="G1471" s="59">
        <f t="shared" si="51"/>
        <v>16231.744000000001</v>
      </c>
      <c r="H1471" s="59">
        <f t="shared" si="52"/>
        <v>0</v>
      </c>
      <c r="I1471" s="60"/>
    </row>
    <row r="1472" spans="1:9">
      <c r="A1472" s="73">
        <v>159</v>
      </c>
      <c r="B1472" s="61">
        <f>Obv!C16</f>
        <v>5</v>
      </c>
      <c r="C1472" s="61">
        <f>Obv!D16</f>
        <v>2357417</v>
      </c>
      <c r="D1472" s="61">
        <v>0</v>
      </c>
      <c r="E1472" s="61">
        <v>0</v>
      </c>
      <c r="F1472" s="61">
        <v>0</v>
      </c>
      <c r="G1472" s="59">
        <f t="shared" si="51"/>
        <v>11787.085000000001</v>
      </c>
      <c r="H1472" s="59">
        <f t="shared" si="52"/>
        <v>0</v>
      </c>
      <c r="I1472" s="60"/>
    </row>
    <row r="1473" spans="1:9">
      <c r="A1473" s="73">
        <v>159</v>
      </c>
      <c r="B1473" s="61">
        <f>Obv!C17</f>
        <v>6</v>
      </c>
      <c r="C1473" s="61">
        <f>Obv!D17</f>
        <v>1683071</v>
      </c>
      <c r="D1473" s="61">
        <v>0</v>
      </c>
      <c r="E1473" s="61">
        <v>0</v>
      </c>
      <c r="F1473" s="61">
        <v>0</v>
      </c>
      <c r="G1473" s="59">
        <f t="shared" si="51"/>
        <v>10098.425999999999</v>
      </c>
      <c r="H1473" s="59">
        <f t="shared" si="52"/>
        <v>0</v>
      </c>
      <c r="I1473" s="60"/>
    </row>
    <row r="1474" spans="1:9">
      <c r="A1474" s="73">
        <v>159</v>
      </c>
      <c r="B1474" s="61">
        <f>Obv!C18</f>
        <v>7</v>
      </c>
      <c r="C1474" s="61">
        <f>Obv!D18</f>
        <v>12173</v>
      </c>
      <c r="D1474" s="61">
        <v>0</v>
      </c>
      <c r="E1474" s="61">
        <v>0</v>
      </c>
      <c r="F1474" s="61">
        <v>0</v>
      </c>
      <c r="G1474" s="59">
        <f t="shared" si="51"/>
        <v>85.210999999999999</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5275</v>
      </c>
      <c r="D1478" s="61">
        <v>0</v>
      </c>
      <c r="E1478" s="61">
        <v>0</v>
      </c>
      <c r="F1478" s="61">
        <v>0</v>
      </c>
      <c r="G1478" s="59">
        <f t="shared" si="51"/>
        <v>58.024999999999999</v>
      </c>
      <c r="H1478" s="59">
        <f t="shared" si="52"/>
        <v>0</v>
      </c>
      <c r="I1478" s="60"/>
    </row>
    <row r="1479" spans="1:9">
      <c r="A1479" s="73">
        <v>159</v>
      </c>
      <c r="B1479" s="61">
        <f>Obv!C23</f>
        <v>12</v>
      </c>
      <c r="C1479" s="61">
        <f>Obv!D23</f>
        <v>93098</v>
      </c>
      <c r="D1479" s="61">
        <v>0</v>
      </c>
      <c r="E1479" s="61">
        <v>0</v>
      </c>
      <c r="F1479" s="61">
        <v>0</v>
      </c>
      <c r="G1479" s="59">
        <f t="shared" si="51"/>
        <v>1117.1759999999999</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4198558</v>
      </c>
      <c r="D1486" s="61">
        <v>0</v>
      </c>
      <c r="E1486" s="61">
        <v>0</v>
      </c>
      <c r="F1486" s="61">
        <v>0</v>
      </c>
      <c r="G1486" s="59">
        <f t="shared" si="51"/>
        <v>79772.601999999999</v>
      </c>
      <c r="H1486" s="59">
        <f t="shared" si="52"/>
        <v>0</v>
      </c>
      <c r="I1486" s="60"/>
    </row>
    <row r="1487" spans="1:9">
      <c r="A1487" s="73">
        <v>159</v>
      </c>
      <c r="B1487" s="61">
        <f>Obv!C31</f>
        <v>20</v>
      </c>
      <c r="C1487" s="61">
        <f>Obv!D31</f>
        <v>36492</v>
      </c>
      <c r="D1487" s="61">
        <v>0</v>
      </c>
      <c r="E1487" s="61">
        <v>0</v>
      </c>
      <c r="F1487" s="61">
        <v>0</v>
      </c>
      <c r="G1487" s="59">
        <f t="shared" si="51"/>
        <v>729.84</v>
      </c>
      <c r="H1487" s="59">
        <f t="shared" si="52"/>
        <v>0</v>
      </c>
      <c r="I1487" s="60"/>
    </row>
    <row r="1488" spans="1:9">
      <c r="A1488" s="73">
        <v>159</v>
      </c>
      <c r="B1488" s="61">
        <f>Obv!C32</f>
        <v>21</v>
      </c>
      <c r="C1488" s="61">
        <f>Obv!D32</f>
        <v>4062593</v>
      </c>
      <c r="D1488" s="61">
        <v>0</v>
      </c>
      <c r="E1488" s="61">
        <v>0</v>
      </c>
      <c r="F1488" s="61">
        <v>0</v>
      </c>
      <c r="G1488" s="59">
        <f t="shared" si="51"/>
        <v>85314.453000000009</v>
      </c>
      <c r="H1488" s="59">
        <f t="shared" si="52"/>
        <v>0</v>
      </c>
      <c r="I1488" s="60"/>
    </row>
    <row r="1489" spans="1:9">
      <c r="A1489" s="73">
        <v>159</v>
      </c>
      <c r="B1489" s="61">
        <f>Obv!C33</f>
        <v>22</v>
      </c>
      <c r="C1489" s="61">
        <f>Obv!D33</f>
        <v>2355466</v>
      </c>
      <c r="D1489" s="61">
        <v>0</v>
      </c>
      <c r="E1489" s="61">
        <v>0</v>
      </c>
      <c r="F1489" s="61">
        <v>0</v>
      </c>
      <c r="G1489" s="59">
        <f t="shared" si="51"/>
        <v>51820.252</v>
      </c>
      <c r="H1489" s="59">
        <f t="shared" si="52"/>
        <v>0</v>
      </c>
      <c r="I1489" s="60"/>
    </row>
    <row r="1490" spans="1:9">
      <c r="A1490" s="73">
        <v>159</v>
      </c>
      <c r="B1490" s="61">
        <f>Obv!C34</f>
        <v>23</v>
      </c>
      <c r="C1490" s="61">
        <f>Obv!D34</f>
        <v>1689645</v>
      </c>
      <c r="D1490" s="61">
        <v>0</v>
      </c>
      <c r="E1490" s="61">
        <v>0</v>
      </c>
      <c r="F1490" s="61">
        <v>0</v>
      </c>
      <c r="G1490" s="59">
        <f t="shared" si="51"/>
        <v>38861.834999999999</v>
      </c>
      <c r="H1490" s="59">
        <f t="shared" si="52"/>
        <v>0</v>
      </c>
      <c r="I1490" s="60"/>
    </row>
    <row r="1491" spans="1:9">
      <c r="A1491" s="73">
        <v>159</v>
      </c>
      <c r="B1491" s="61">
        <f>Obv!C35</f>
        <v>24</v>
      </c>
      <c r="C1491" s="61">
        <f>Obv!D35</f>
        <v>12207</v>
      </c>
      <c r="D1491" s="61">
        <v>0</v>
      </c>
      <c r="E1491" s="61">
        <v>0</v>
      </c>
      <c r="F1491" s="61">
        <v>0</v>
      </c>
      <c r="G1491" s="59">
        <f t="shared" si="51"/>
        <v>292.96800000000002</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5275</v>
      </c>
      <c r="D1495" s="61">
        <v>0</v>
      </c>
      <c r="E1495" s="61">
        <v>0</v>
      </c>
      <c r="F1495" s="61">
        <v>0</v>
      </c>
      <c r="G1495" s="59">
        <f t="shared" si="51"/>
        <v>147.70000000000002</v>
      </c>
      <c r="H1495" s="59">
        <f t="shared" si="52"/>
        <v>0</v>
      </c>
      <c r="I1495" s="60"/>
    </row>
    <row r="1496" spans="1:9">
      <c r="A1496" s="73">
        <v>159</v>
      </c>
      <c r="B1496" s="61">
        <f>Obv!C40</f>
        <v>29</v>
      </c>
      <c r="C1496" s="61">
        <f>Obv!D40</f>
        <v>99473</v>
      </c>
      <c r="D1496" s="61">
        <v>0</v>
      </c>
      <c r="E1496" s="61">
        <v>0</v>
      </c>
      <c r="F1496" s="61">
        <v>0</v>
      </c>
      <c r="G1496" s="59">
        <f t="shared" si="51"/>
        <v>2884.7170000000001</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232628</v>
      </c>
      <c r="D1503" s="61">
        <v>0</v>
      </c>
      <c r="E1503" s="61">
        <v>0</v>
      </c>
      <c r="F1503" s="61">
        <v>0</v>
      </c>
      <c r="G1503" s="59">
        <f t="shared" si="53"/>
        <v>8374.6080000000002</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232628</v>
      </c>
      <c r="D1557" s="61">
        <v>0</v>
      </c>
      <c r="E1557" s="61">
        <v>0</v>
      </c>
      <c r="F1557" s="61">
        <v>0</v>
      </c>
      <c r="G1557" s="59">
        <f t="shared" si="55"/>
        <v>20936.52</v>
      </c>
      <c r="H1557" s="59">
        <f t="shared" si="56"/>
        <v>0</v>
      </c>
      <c r="I1557" s="60"/>
    </row>
    <row r="1558" spans="1:9">
      <c r="A1558" s="73">
        <v>159</v>
      </c>
      <c r="B1558" s="61">
        <f>Obv!C102</f>
        <v>91</v>
      </c>
      <c r="C1558" s="61">
        <f>Obv!D102</f>
        <v>720</v>
      </c>
      <c r="D1558" s="61">
        <v>0</v>
      </c>
      <c r="E1558" s="61">
        <v>0</v>
      </c>
      <c r="F1558" s="61">
        <v>0</v>
      </c>
      <c r="G1558" s="59">
        <f t="shared" si="55"/>
        <v>65.52</v>
      </c>
      <c r="H1558" s="59">
        <f t="shared" si="56"/>
        <v>0</v>
      </c>
      <c r="I1558" s="60"/>
    </row>
    <row r="1559" spans="1:9">
      <c r="A1559" s="73">
        <v>159</v>
      </c>
      <c r="B1559" s="61">
        <f>Obv!C103</f>
        <v>92</v>
      </c>
      <c r="C1559" s="61">
        <f>Obv!D103</f>
        <v>231908</v>
      </c>
      <c r="D1559" s="61">
        <v>0</v>
      </c>
      <c r="E1559" s="61">
        <v>0</v>
      </c>
      <c r="F1559" s="61">
        <v>0</v>
      </c>
      <c r="G1559" s="59">
        <f t="shared" si="55"/>
        <v>21335.536</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E31" sqref="E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18</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19601</v>
      </c>
      <c r="C6" s="12"/>
      <c r="D6" s="401" t="s">
        <v>3128</v>
      </c>
      <c r="E6" s="402"/>
      <c r="F6" s="15" t="s">
        <v>237</v>
      </c>
      <c r="G6" s="12"/>
      <c r="H6" s="12"/>
      <c r="I6" s="12"/>
      <c r="J6" s="409">
        <f>SUM(Skriveni!G2:G1561)</f>
        <v>67210686.232000038</v>
      </c>
      <c r="K6" s="409"/>
    </row>
    <row r="7" spans="1:11" ht="3" customHeight="1">
      <c r="A7" s="12"/>
      <c r="B7" s="12"/>
      <c r="C7" s="12"/>
      <c r="D7" s="12"/>
      <c r="E7" s="12"/>
      <c r="F7" s="12"/>
      <c r="G7" s="12"/>
      <c r="H7" s="12"/>
      <c r="I7" s="12"/>
      <c r="J7" s="12"/>
      <c r="K7" s="12"/>
    </row>
    <row r="8" spans="1:11" ht="15" customHeight="1">
      <c r="A8" s="22" t="s">
        <v>3125</v>
      </c>
      <c r="B8" s="27">
        <v>3203816</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52100</v>
      </c>
      <c r="C12" s="398" t="s">
        <v>4017</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47668877184</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5590</v>
      </c>
      <c r="C18" s="351" t="str">
        <f xml:space="preserve"> IF(B18&gt;0,LOOKUP(B18,Sifre!A255:A869,Sifre!B255:B869),"Djelatnost nije upisana")</f>
        <v>Ostali smještaj</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359</v>
      </c>
      <c r="C22" s="351" t="str">
        <f>IF(B22&gt;0, "Županija: " &amp; LOOKUP(H2,A83:A103,B83:B103) &amp; ", grad/općina: " &amp; LOOKUP(B22,A107:A663,B107:B663),"Šifra grada/općine nije upisana")</f>
        <v>Županija: ISTARSKA, grad/općina: PULA</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4296</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c r="A30" s="382"/>
      <c r="B30" s="32"/>
      <c r="C30" s="33"/>
      <c r="D30" s="34"/>
      <c r="E30" s="35"/>
      <c r="F30" s="12"/>
      <c r="G30" s="12"/>
      <c r="H30" s="12"/>
      <c r="I30" s="12"/>
      <c r="J30" s="12"/>
      <c r="K30" s="12"/>
    </row>
    <row r="31" spans="1:11" ht="15" customHeight="1">
      <c r="A31" s="382"/>
      <c r="B31" s="183" t="s">
        <v>4300</v>
      </c>
      <c r="C31" s="358" t="s">
        <v>1591</v>
      </c>
      <c r="D31" s="390"/>
      <c r="E31" s="82" t="str">
        <f>IF(Kont!E292&gt;0,Kont!E292,"Nema")</f>
        <v>Nema</v>
      </c>
      <c r="F31" s="12"/>
      <c r="G31" s="13" t="s">
        <v>1449</v>
      </c>
      <c r="H31" s="385" t="s">
        <v>4298</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4276812</v>
      </c>
      <c r="K39" s="114">
        <f>PRRAS!E12</f>
        <v>4144161</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4057082</v>
      </c>
      <c r="K40" s="117">
        <f>PRRAS!E159</f>
        <v>4098435</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46757</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113</v>
      </c>
    </row>
    <row r="43" spans="1:11" ht="12.95" customHeight="1">
      <c r="A43" s="362" t="s">
        <v>2272</v>
      </c>
      <c r="B43" s="365" t="str">
        <f>Bil!B13</f>
        <v>Nefinancijska imovina (AOP 003+007+046+047+051+058)</v>
      </c>
      <c r="C43" s="368"/>
      <c r="D43" s="368"/>
      <c r="E43" s="368"/>
      <c r="F43" s="368"/>
      <c r="G43" s="368"/>
      <c r="H43" s="368"/>
      <c r="I43" s="112">
        <f>Bil!C13</f>
        <v>2</v>
      </c>
      <c r="J43" s="113">
        <f>Bil!D13</f>
        <v>1396805</v>
      </c>
      <c r="K43" s="114">
        <f>Bil!E13</f>
        <v>1363661</v>
      </c>
    </row>
    <row r="44" spans="1:11" ht="12.95" customHeight="1">
      <c r="A44" s="363"/>
      <c r="B44" s="366" t="str">
        <f>Bil!B74</f>
        <v>Financijska imovina (AOP 064+073+081+112+128+140+157+158)</v>
      </c>
      <c r="C44" s="367"/>
      <c r="D44" s="367"/>
      <c r="E44" s="367"/>
      <c r="F44" s="367"/>
      <c r="G44" s="367"/>
      <c r="H44" s="367"/>
      <c r="I44" s="115">
        <f>Bil!C74</f>
        <v>63</v>
      </c>
      <c r="J44" s="116">
        <f>Bil!D74</f>
        <v>326782</v>
      </c>
      <c r="K44" s="117">
        <f>Bil!E74</f>
        <v>263662</v>
      </c>
    </row>
    <row r="45" spans="1:11" ht="12.95" customHeight="1">
      <c r="A45" s="363"/>
      <c r="B45" s="366" t="str">
        <f>Bil!B174</f>
        <v xml:space="preserve">Obveze (AOP 164+175+176+192+220) </v>
      </c>
      <c r="C45" s="367"/>
      <c r="D45" s="367"/>
      <c r="E45" s="367"/>
      <c r="F45" s="367"/>
      <c r="G45" s="367"/>
      <c r="H45" s="367"/>
      <c r="I45" s="115">
        <f>Bil!C174</f>
        <v>163</v>
      </c>
      <c r="J45" s="116">
        <f>Bil!D174</f>
        <v>250740</v>
      </c>
      <c r="K45" s="117">
        <f>Bil!E174</f>
        <v>241828</v>
      </c>
    </row>
    <row r="46" spans="1:11" ht="12.95" customHeight="1">
      <c r="A46" s="364"/>
      <c r="B46" s="369" t="str">
        <f>Bil!B234</f>
        <v>Vlastiti izvori (224 + 232 - 236 + 240 do 242)</v>
      </c>
      <c r="C46" s="370"/>
      <c r="D46" s="370"/>
      <c r="E46" s="370"/>
      <c r="F46" s="370"/>
      <c r="G46" s="370"/>
      <c r="H46" s="370"/>
      <c r="I46" s="118">
        <f>Bil!C234</f>
        <v>223</v>
      </c>
      <c r="J46" s="119">
        <f>Bil!D234</f>
        <v>1472847</v>
      </c>
      <c r="K46" s="120">
        <f>Bil!E234</f>
        <v>1385495</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4254035</v>
      </c>
      <c r="K50" s="117">
        <f>RasF!E121</f>
        <v>4191533</v>
      </c>
    </row>
    <row r="51" spans="1:11" ht="12.95" customHeight="1">
      <c r="A51" s="364"/>
      <c r="B51" s="369" t="str">
        <f>RasF!B148</f>
        <v>Kontrolni zbroj (AOP 001+018+024+031+071+078+085+103+110+125)</v>
      </c>
      <c r="C51" s="369"/>
      <c r="D51" s="369"/>
      <c r="E51" s="369"/>
      <c r="F51" s="369"/>
      <c r="G51" s="369"/>
      <c r="H51" s="369"/>
      <c r="I51" s="118">
        <f>RasF!C148</f>
        <v>137</v>
      </c>
      <c r="J51" s="119">
        <f>RasF!D148</f>
        <v>4254035</v>
      </c>
      <c r="K51" s="120">
        <f>RasF!E148</f>
        <v>4191533</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333</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242940</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232628</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232628</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93" activePane="bottomLeft" state="frozen"/>
      <selection pane="bottomLeft" activeCell="D746" sqref="D746"/>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SUM(Skriveni!G2:G976)</f>
        <v>55686764.930000022</v>
      </c>
      <c r="F4" s="431"/>
    </row>
    <row r="5" spans="1:7" s="23" customFormat="1" ht="15" customHeight="1">
      <c r="B5" s="428" t="str">
        <f>"Naziv: "&amp;IF(RefStr!B10&lt;&gt;"",RefStr!B10,"_______________________________________")</f>
        <v>Naziv: UČENIČKI DOM PULA</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5590 Ostali smještaj</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4276812</v>
      </c>
      <c r="E12" s="147">
        <f>E13+E50+E56+E85+E116+E134+E141+E147</f>
        <v>4144161</v>
      </c>
      <c r="F12" s="148">
        <f>IF(D12&lt;&gt;0,IF(E12/D12&gt;=100,"&gt;&gt;100",E12/D12*100),"-")</f>
        <v>96.898367288531745</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v>0</v>
      </c>
      <c r="E15" s="149">
        <v>0</v>
      </c>
      <c r="F15" s="148" t="str">
        <f t="shared" si="0"/>
        <v>-</v>
      </c>
    </row>
    <row r="16" spans="1:7" s="8" customFormat="1">
      <c r="A16" s="145">
        <v>6112</v>
      </c>
      <c r="B16" s="146" t="s">
        <v>544</v>
      </c>
      <c r="C16" s="345">
        <v>5</v>
      </c>
      <c r="D16" s="149">
        <v>0</v>
      </c>
      <c r="E16" s="149">
        <v>0</v>
      </c>
      <c r="F16" s="148" t="str">
        <f t="shared" si="0"/>
        <v>-</v>
      </c>
    </row>
    <row r="17" spans="1:6" s="8" customFormat="1">
      <c r="A17" s="145">
        <v>6113</v>
      </c>
      <c r="B17" s="146" t="s">
        <v>1638</v>
      </c>
      <c r="C17" s="345">
        <v>6</v>
      </c>
      <c r="D17" s="149">
        <v>0</v>
      </c>
      <c r="E17" s="149">
        <v>0</v>
      </c>
      <c r="F17" s="148" t="str">
        <f t="shared" si="0"/>
        <v>-</v>
      </c>
    </row>
    <row r="18" spans="1:6" s="8" customFormat="1">
      <c r="A18" s="145">
        <v>6114</v>
      </c>
      <c r="B18" s="146" t="s">
        <v>610</v>
      </c>
      <c r="C18" s="345">
        <v>7</v>
      </c>
      <c r="D18" s="149">
        <v>0</v>
      </c>
      <c r="E18" s="149">
        <v>0</v>
      </c>
      <c r="F18" s="148" t="str">
        <f t="shared" si="0"/>
        <v>-</v>
      </c>
    </row>
    <row r="19" spans="1:6" s="8" customFormat="1">
      <c r="A19" s="145">
        <v>6115</v>
      </c>
      <c r="B19" s="146" t="s">
        <v>611</v>
      </c>
      <c r="C19" s="345">
        <v>8</v>
      </c>
      <c r="D19" s="149">
        <v>0</v>
      </c>
      <c r="E19" s="149">
        <v>0</v>
      </c>
      <c r="F19" s="148" t="str">
        <f t="shared" si="0"/>
        <v>-</v>
      </c>
    </row>
    <row r="20" spans="1:6" s="8" customFormat="1">
      <c r="A20" s="145">
        <v>6116</v>
      </c>
      <c r="B20" s="146" t="s">
        <v>612</v>
      </c>
      <c r="C20" s="345">
        <v>9</v>
      </c>
      <c r="D20" s="149">
        <v>0</v>
      </c>
      <c r="E20" s="149">
        <v>0</v>
      </c>
      <c r="F20" s="148" t="str">
        <f t="shared" si="0"/>
        <v>-</v>
      </c>
    </row>
    <row r="21" spans="1:6" s="8" customFormat="1">
      <c r="A21" s="145">
        <v>6117</v>
      </c>
      <c r="B21" s="146" t="s">
        <v>613</v>
      </c>
      <c r="C21" s="345">
        <v>10</v>
      </c>
      <c r="D21" s="149">
        <v>0</v>
      </c>
      <c r="E21" s="149">
        <v>0</v>
      </c>
      <c r="F21" s="148" t="str">
        <f t="shared" si="0"/>
        <v>-</v>
      </c>
    </row>
    <row r="22" spans="1:6" s="8" customFormat="1">
      <c r="A22" s="145">
        <v>6119</v>
      </c>
      <c r="B22" s="146" t="s">
        <v>1291</v>
      </c>
      <c r="C22" s="345">
        <v>11</v>
      </c>
      <c r="D22" s="149">
        <v>0</v>
      </c>
      <c r="E22" s="149">
        <v>0</v>
      </c>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v>0</v>
      </c>
      <c r="E24" s="149">
        <v>0</v>
      </c>
      <c r="F24" s="148" t="str">
        <f t="shared" si="0"/>
        <v>-</v>
      </c>
    </row>
    <row r="25" spans="1:6" s="8" customFormat="1">
      <c r="A25" s="145">
        <v>6122</v>
      </c>
      <c r="B25" s="146" t="s">
        <v>615</v>
      </c>
      <c r="C25" s="345">
        <v>14</v>
      </c>
      <c r="D25" s="149">
        <v>0</v>
      </c>
      <c r="E25" s="149">
        <v>0</v>
      </c>
      <c r="F25" s="148" t="str">
        <f t="shared" si="0"/>
        <v>-</v>
      </c>
    </row>
    <row r="26" spans="1:6" s="8" customFormat="1">
      <c r="A26" s="145">
        <v>6123</v>
      </c>
      <c r="B26" s="151" t="s">
        <v>616</v>
      </c>
      <c r="C26" s="345">
        <v>15</v>
      </c>
      <c r="D26" s="149">
        <v>0</v>
      </c>
      <c r="E26" s="149">
        <v>0</v>
      </c>
      <c r="F26" s="148" t="str">
        <f t="shared" si="0"/>
        <v>-</v>
      </c>
    </row>
    <row r="27" spans="1:6" s="8" customFormat="1">
      <c r="A27" s="145">
        <v>6124</v>
      </c>
      <c r="B27" s="146" t="s">
        <v>2686</v>
      </c>
      <c r="C27" s="345">
        <v>16</v>
      </c>
      <c r="D27" s="149">
        <v>0</v>
      </c>
      <c r="E27" s="149">
        <v>0</v>
      </c>
      <c r="F27" s="148" t="str">
        <f t="shared" si="0"/>
        <v>-</v>
      </c>
    </row>
    <row r="28" spans="1:6" s="8" customFormat="1">
      <c r="A28" s="145">
        <v>6125</v>
      </c>
      <c r="B28" s="146" t="s">
        <v>2687</v>
      </c>
      <c r="C28" s="345">
        <v>17</v>
      </c>
      <c r="D28" s="149">
        <v>0</v>
      </c>
      <c r="E28" s="149">
        <v>0</v>
      </c>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v>0</v>
      </c>
      <c r="E30" s="149">
        <v>0</v>
      </c>
      <c r="F30" s="148" t="str">
        <f t="shared" si="0"/>
        <v>-</v>
      </c>
    </row>
    <row r="31" spans="1:6" s="8" customFormat="1">
      <c r="A31" s="145">
        <v>6132</v>
      </c>
      <c r="B31" s="146" t="s">
        <v>2689</v>
      </c>
      <c r="C31" s="345">
        <v>20</v>
      </c>
      <c r="D31" s="149">
        <v>0</v>
      </c>
      <c r="E31" s="149">
        <v>0</v>
      </c>
      <c r="F31" s="148" t="str">
        <f t="shared" si="0"/>
        <v>-</v>
      </c>
    </row>
    <row r="32" spans="1:6" s="8" customFormat="1">
      <c r="A32" s="145">
        <v>6133</v>
      </c>
      <c r="B32" s="146" t="s">
        <v>410</v>
      </c>
      <c r="C32" s="345">
        <v>21</v>
      </c>
      <c r="D32" s="149">
        <v>0</v>
      </c>
      <c r="E32" s="149">
        <v>0</v>
      </c>
      <c r="F32" s="148" t="str">
        <f t="shared" si="0"/>
        <v>-</v>
      </c>
    </row>
    <row r="33" spans="1:6" s="8" customFormat="1">
      <c r="A33" s="145">
        <v>6134</v>
      </c>
      <c r="B33" s="146" t="s">
        <v>1292</v>
      </c>
      <c r="C33" s="345">
        <v>22</v>
      </c>
      <c r="D33" s="149">
        <v>0</v>
      </c>
      <c r="E33" s="149">
        <v>0</v>
      </c>
      <c r="F33" s="148" t="str">
        <f t="shared" si="0"/>
        <v>-</v>
      </c>
    </row>
    <row r="34" spans="1:6" s="8" customFormat="1">
      <c r="A34" s="145">
        <v>6135</v>
      </c>
      <c r="B34" s="146" t="s">
        <v>1293</v>
      </c>
      <c r="C34" s="345">
        <v>23</v>
      </c>
      <c r="D34" s="149">
        <v>0</v>
      </c>
      <c r="E34" s="149">
        <v>0</v>
      </c>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v>0</v>
      </c>
      <c r="E36" s="149">
        <v>0</v>
      </c>
      <c r="F36" s="148" t="str">
        <f t="shared" si="0"/>
        <v>-</v>
      </c>
    </row>
    <row r="37" spans="1:6" s="8" customFormat="1">
      <c r="A37" s="145">
        <v>6142</v>
      </c>
      <c r="B37" s="146" t="s">
        <v>1758</v>
      </c>
      <c r="C37" s="345">
        <v>26</v>
      </c>
      <c r="D37" s="149">
        <v>0</v>
      </c>
      <c r="E37" s="149">
        <v>0</v>
      </c>
      <c r="F37" s="148" t="str">
        <f t="shared" si="0"/>
        <v>-</v>
      </c>
    </row>
    <row r="38" spans="1:6" s="8" customFormat="1">
      <c r="A38" s="145">
        <v>6143</v>
      </c>
      <c r="B38" s="146" t="s">
        <v>1295</v>
      </c>
      <c r="C38" s="345">
        <v>27</v>
      </c>
      <c r="D38" s="149">
        <v>0</v>
      </c>
      <c r="E38" s="149">
        <v>0</v>
      </c>
      <c r="F38" s="148" t="str">
        <f t="shared" si="0"/>
        <v>-</v>
      </c>
    </row>
    <row r="39" spans="1:6" s="8" customFormat="1">
      <c r="A39" s="145">
        <v>6145</v>
      </c>
      <c r="B39" s="146" t="s">
        <v>1296</v>
      </c>
      <c r="C39" s="345">
        <v>28</v>
      </c>
      <c r="D39" s="149">
        <v>0</v>
      </c>
      <c r="E39" s="149">
        <v>0</v>
      </c>
      <c r="F39" s="148" t="str">
        <f t="shared" si="0"/>
        <v>-</v>
      </c>
    </row>
    <row r="40" spans="1:6" s="8" customFormat="1">
      <c r="A40" s="145">
        <v>6146</v>
      </c>
      <c r="B40" s="146" t="s">
        <v>606</v>
      </c>
      <c r="C40" s="345">
        <v>29</v>
      </c>
      <c r="D40" s="149">
        <v>0</v>
      </c>
      <c r="E40" s="149">
        <v>0</v>
      </c>
      <c r="F40" s="148" t="str">
        <f t="shared" si="0"/>
        <v>-</v>
      </c>
    </row>
    <row r="41" spans="1:6" s="8" customFormat="1">
      <c r="A41" s="145">
        <v>6147</v>
      </c>
      <c r="B41" s="146" t="s">
        <v>1297</v>
      </c>
      <c r="C41" s="345">
        <v>30</v>
      </c>
      <c r="D41" s="149">
        <v>0</v>
      </c>
      <c r="E41" s="149">
        <v>0</v>
      </c>
      <c r="F41" s="148" t="str">
        <f t="shared" si="0"/>
        <v>-</v>
      </c>
    </row>
    <row r="42" spans="1:6" s="8" customFormat="1">
      <c r="A42" s="145">
        <v>6148</v>
      </c>
      <c r="B42" s="146" t="s">
        <v>1298</v>
      </c>
      <c r="C42" s="345">
        <v>31</v>
      </c>
      <c r="D42" s="149">
        <v>0</v>
      </c>
      <c r="E42" s="149">
        <v>0</v>
      </c>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v>0</v>
      </c>
      <c r="E44" s="149">
        <v>0</v>
      </c>
      <c r="F44" s="148" t="str">
        <f t="shared" si="0"/>
        <v>-</v>
      </c>
    </row>
    <row r="45" spans="1:6" s="8" customFormat="1">
      <c r="A45" s="145">
        <v>6152</v>
      </c>
      <c r="B45" s="146" t="s">
        <v>608</v>
      </c>
      <c r="C45" s="345">
        <v>34</v>
      </c>
      <c r="D45" s="149">
        <v>0</v>
      </c>
      <c r="E45" s="149">
        <v>0</v>
      </c>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v>0</v>
      </c>
      <c r="E47" s="149">
        <v>0</v>
      </c>
      <c r="F47" s="148" t="str">
        <f t="shared" si="0"/>
        <v>-</v>
      </c>
    </row>
    <row r="48" spans="1:6" s="8" customFormat="1">
      <c r="A48" s="145">
        <v>6162</v>
      </c>
      <c r="B48" s="146" t="s">
        <v>3374</v>
      </c>
      <c r="C48" s="345">
        <v>37</v>
      </c>
      <c r="D48" s="149">
        <v>0</v>
      </c>
      <c r="E48" s="149">
        <v>0</v>
      </c>
      <c r="F48" s="148" t="str">
        <f t="shared" si="0"/>
        <v>-</v>
      </c>
    </row>
    <row r="49" spans="1:6" s="8" customFormat="1">
      <c r="A49" s="145">
        <v>6163</v>
      </c>
      <c r="B49" s="146" t="s">
        <v>566</v>
      </c>
      <c r="C49" s="345">
        <v>38</v>
      </c>
      <c r="D49" s="149">
        <v>0</v>
      </c>
      <c r="E49" s="149">
        <v>0</v>
      </c>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v>0</v>
      </c>
      <c r="E52" s="149">
        <v>0</v>
      </c>
      <c r="F52" s="148" t="str">
        <f t="shared" si="0"/>
        <v>-</v>
      </c>
    </row>
    <row r="53" spans="1:6" s="8" customFormat="1">
      <c r="A53" s="145">
        <v>6212</v>
      </c>
      <c r="B53" s="146" t="s">
        <v>263</v>
      </c>
      <c r="C53" s="345">
        <v>42</v>
      </c>
      <c r="D53" s="149">
        <v>0</v>
      </c>
      <c r="E53" s="149">
        <v>0</v>
      </c>
      <c r="F53" s="148" t="str">
        <f t="shared" si="0"/>
        <v>-</v>
      </c>
    </row>
    <row r="54" spans="1:6" s="8" customFormat="1">
      <c r="A54" s="145">
        <v>622</v>
      </c>
      <c r="B54" s="146" t="s">
        <v>2235</v>
      </c>
      <c r="C54" s="345">
        <v>43</v>
      </c>
      <c r="D54" s="149">
        <v>0</v>
      </c>
      <c r="E54" s="149">
        <v>0</v>
      </c>
      <c r="F54" s="148" t="str">
        <f t="shared" si="0"/>
        <v>-</v>
      </c>
    </row>
    <row r="55" spans="1:6" s="8" customFormat="1">
      <c r="A55" s="145">
        <v>623</v>
      </c>
      <c r="B55" s="146" t="s">
        <v>911</v>
      </c>
      <c r="C55" s="345">
        <v>44</v>
      </c>
      <c r="D55" s="149">
        <v>0</v>
      </c>
      <c r="E55" s="149">
        <v>0</v>
      </c>
      <c r="F55" s="148" t="str">
        <f t="shared" si="0"/>
        <v>-</v>
      </c>
    </row>
    <row r="56" spans="1:6" s="8" customFormat="1" ht="24">
      <c r="A56" s="145">
        <v>63</v>
      </c>
      <c r="B56" s="146" t="s">
        <v>912</v>
      </c>
      <c r="C56" s="345">
        <v>45</v>
      </c>
      <c r="D56" s="147">
        <f>D57+D60+D65+D68+D71+D74+D77+D80</f>
        <v>2315093</v>
      </c>
      <c r="E56" s="147">
        <f>E57+E60+E65+E68+E71+E74+E77+E80</f>
        <v>2369211</v>
      </c>
      <c r="F56" s="150">
        <f t="shared" si="0"/>
        <v>102.33761667457853</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v>0</v>
      </c>
      <c r="E58" s="149">
        <v>0</v>
      </c>
      <c r="F58" s="148" t="str">
        <f t="shared" si="0"/>
        <v>-</v>
      </c>
    </row>
    <row r="59" spans="1:6" s="8" customFormat="1">
      <c r="A59" s="145">
        <v>6312</v>
      </c>
      <c r="B59" s="146" t="s">
        <v>738</v>
      </c>
      <c r="C59" s="345">
        <v>48</v>
      </c>
      <c r="D59" s="149">
        <v>0</v>
      </c>
      <c r="E59" s="149">
        <v>0</v>
      </c>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v>0</v>
      </c>
      <c r="E61" s="149">
        <v>0</v>
      </c>
      <c r="F61" s="148" t="str">
        <f t="shared" si="0"/>
        <v>-</v>
      </c>
    </row>
    <row r="62" spans="1:6" s="8" customFormat="1">
      <c r="A62" s="145">
        <v>6322</v>
      </c>
      <c r="B62" s="146" t="s">
        <v>3123</v>
      </c>
      <c r="C62" s="345">
        <v>51</v>
      </c>
      <c r="D62" s="149">
        <v>0</v>
      </c>
      <c r="E62" s="149">
        <v>0</v>
      </c>
      <c r="F62" s="148" t="str">
        <f t="shared" si="0"/>
        <v>-</v>
      </c>
    </row>
    <row r="63" spans="1:6" s="8" customFormat="1">
      <c r="A63" s="145">
        <v>6323</v>
      </c>
      <c r="B63" s="146" t="s">
        <v>1843</v>
      </c>
      <c r="C63" s="345">
        <v>52</v>
      </c>
      <c r="D63" s="149">
        <v>0</v>
      </c>
      <c r="E63" s="149">
        <v>0</v>
      </c>
      <c r="F63" s="148" t="str">
        <f t="shared" si="0"/>
        <v>-</v>
      </c>
    </row>
    <row r="64" spans="1:6" s="8" customFormat="1">
      <c r="A64" s="145">
        <v>6324</v>
      </c>
      <c r="B64" s="146" t="s">
        <v>1844</v>
      </c>
      <c r="C64" s="345">
        <v>53</v>
      </c>
      <c r="D64" s="149">
        <v>0</v>
      </c>
      <c r="E64" s="149">
        <v>0</v>
      </c>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v>0</v>
      </c>
      <c r="E66" s="149">
        <v>0</v>
      </c>
      <c r="F66" s="148" t="str">
        <f t="shared" si="0"/>
        <v>-</v>
      </c>
    </row>
    <row r="67" spans="1:6" s="8" customFormat="1">
      <c r="A67" s="145">
        <v>6332</v>
      </c>
      <c r="B67" s="146" t="s">
        <v>3698</v>
      </c>
      <c r="C67" s="345">
        <v>56</v>
      </c>
      <c r="D67" s="149">
        <v>0</v>
      </c>
      <c r="E67" s="149">
        <v>0</v>
      </c>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v>0</v>
      </c>
      <c r="E69" s="149">
        <v>0</v>
      </c>
      <c r="F69" s="148" t="str">
        <f t="shared" si="0"/>
        <v>-</v>
      </c>
    </row>
    <row r="70" spans="1:6" s="8" customFormat="1">
      <c r="A70" s="145">
        <v>6342</v>
      </c>
      <c r="B70" s="146" t="s">
        <v>1140</v>
      </c>
      <c r="C70" s="345">
        <v>59</v>
      </c>
      <c r="D70" s="149">
        <v>0</v>
      </c>
      <c r="E70" s="149">
        <v>0</v>
      </c>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v>0</v>
      </c>
      <c r="E72" s="149">
        <v>0</v>
      </c>
      <c r="F72" s="148" t="str">
        <f t="shared" si="0"/>
        <v>-</v>
      </c>
    </row>
    <row r="73" spans="1:6" s="8" customFormat="1">
      <c r="A73" s="145">
        <v>6352</v>
      </c>
      <c r="B73" s="146" t="s">
        <v>3264</v>
      </c>
      <c r="C73" s="345">
        <v>62</v>
      </c>
      <c r="D73" s="149">
        <v>0</v>
      </c>
      <c r="E73" s="149">
        <v>0</v>
      </c>
      <c r="F73" s="148" t="str">
        <f t="shared" si="0"/>
        <v>-</v>
      </c>
    </row>
    <row r="74" spans="1:6" s="8" customFormat="1">
      <c r="A74" s="145" t="s">
        <v>1141</v>
      </c>
      <c r="B74" s="151" t="s">
        <v>918</v>
      </c>
      <c r="C74" s="345">
        <v>63</v>
      </c>
      <c r="D74" s="147">
        <f>SUM(D75:D76)</f>
        <v>2315093</v>
      </c>
      <c r="E74" s="147">
        <f>SUM(E75:E76)</f>
        <v>2364972</v>
      </c>
      <c r="F74" s="150">
        <f t="shared" si="0"/>
        <v>102.15451387914005</v>
      </c>
    </row>
    <row r="75" spans="1:6" s="8" customFormat="1">
      <c r="A75" s="145" t="s">
        <v>1142</v>
      </c>
      <c r="B75" s="146" t="s">
        <v>3980</v>
      </c>
      <c r="C75" s="345">
        <v>64</v>
      </c>
      <c r="D75" s="149">
        <v>2315093</v>
      </c>
      <c r="E75" s="149">
        <v>2364972</v>
      </c>
      <c r="F75" s="148">
        <f t="shared" si="0"/>
        <v>102.15451387914005</v>
      </c>
    </row>
    <row r="76" spans="1:6" s="8" customFormat="1">
      <c r="A76" s="145" t="s">
        <v>3981</v>
      </c>
      <c r="B76" s="146" t="s">
        <v>3982</v>
      </c>
      <c r="C76" s="345">
        <v>65</v>
      </c>
      <c r="D76" s="149">
        <v>0</v>
      </c>
      <c r="E76" s="149">
        <v>0</v>
      </c>
      <c r="F76" s="148" t="str">
        <f t="shared" si="0"/>
        <v>-</v>
      </c>
    </row>
    <row r="77" spans="1:6" s="8" customFormat="1">
      <c r="A77" s="145" t="s">
        <v>3983</v>
      </c>
      <c r="B77" s="146" t="s">
        <v>919</v>
      </c>
      <c r="C77" s="345">
        <v>66</v>
      </c>
      <c r="D77" s="147">
        <f>SUM(D78:D79)</f>
        <v>0</v>
      </c>
      <c r="E77" s="147">
        <f>SUM(E78:E79)</f>
        <v>4239</v>
      </c>
      <c r="F77" s="150" t="str">
        <f t="shared" si="0"/>
        <v>-</v>
      </c>
    </row>
    <row r="78" spans="1:6" s="8" customFormat="1">
      <c r="A78" s="145" t="s">
        <v>3984</v>
      </c>
      <c r="B78" s="146" t="s">
        <v>920</v>
      </c>
      <c r="C78" s="345">
        <v>67</v>
      </c>
      <c r="D78" s="149">
        <v>0</v>
      </c>
      <c r="E78" s="149">
        <v>4239</v>
      </c>
      <c r="F78" s="148" t="str">
        <f t="shared" ref="F78:F141" si="1">IF(D78&lt;&gt;0,IF(E78/D78&gt;=100,"&gt;&gt;100",E78/D78*100),"-")</f>
        <v>-</v>
      </c>
    </row>
    <row r="79" spans="1:6" s="8" customFormat="1">
      <c r="A79" s="145" t="s">
        <v>3985</v>
      </c>
      <c r="B79" s="146" t="s">
        <v>921</v>
      </c>
      <c r="C79" s="345">
        <v>68</v>
      </c>
      <c r="D79" s="149">
        <v>0</v>
      </c>
      <c r="E79" s="149">
        <v>0</v>
      </c>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v>0</v>
      </c>
      <c r="E81" s="149">
        <v>0</v>
      </c>
      <c r="F81" s="148" t="str">
        <f t="shared" si="1"/>
        <v>-</v>
      </c>
    </row>
    <row r="82" spans="1:6" s="8" customFormat="1">
      <c r="A82" s="152">
        <v>6392</v>
      </c>
      <c r="B82" s="153" t="s">
        <v>925</v>
      </c>
      <c r="C82" s="345">
        <v>71</v>
      </c>
      <c r="D82" s="149">
        <v>0</v>
      </c>
      <c r="E82" s="149">
        <v>0</v>
      </c>
      <c r="F82" s="148" t="str">
        <f t="shared" si="1"/>
        <v>-</v>
      </c>
    </row>
    <row r="83" spans="1:6" s="8" customFormat="1" ht="24">
      <c r="A83" s="152">
        <v>6393</v>
      </c>
      <c r="B83" s="153" t="s">
        <v>926</v>
      </c>
      <c r="C83" s="345">
        <v>72</v>
      </c>
      <c r="D83" s="149">
        <v>0</v>
      </c>
      <c r="E83" s="149">
        <v>0</v>
      </c>
      <c r="F83" s="148" t="str">
        <f t="shared" si="1"/>
        <v>-</v>
      </c>
    </row>
    <row r="84" spans="1:6" s="8" customFormat="1" ht="24">
      <c r="A84" s="152">
        <v>6394</v>
      </c>
      <c r="B84" s="153" t="s">
        <v>927</v>
      </c>
      <c r="C84" s="345">
        <v>73</v>
      </c>
      <c r="D84" s="149">
        <v>0</v>
      </c>
      <c r="E84" s="149">
        <v>0</v>
      </c>
      <c r="F84" s="148" t="str">
        <f t="shared" si="1"/>
        <v>-</v>
      </c>
    </row>
    <row r="85" spans="1:6" s="8" customFormat="1">
      <c r="A85" s="145">
        <v>64</v>
      </c>
      <c r="B85" s="146" t="s">
        <v>928</v>
      </c>
      <c r="C85" s="345">
        <v>74</v>
      </c>
      <c r="D85" s="147">
        <f>D86+D94+D101+D109</f>
        <v>96</v>
      </c>
      <c r="E85" s="147">
        <f>E86+E94+E101+E109</f>
        <v>25</v>
      </c>
      <c r="F85" s="150">
        <f t="shared" si="1"/>
        <v>26.041666666666668</v>
      </c>
    </row>
    <row r="86" spans="1:6" s="8" customFormat="1">
      <c r="A86" s="145">
        <v>641</v>
      </c>
      <c r="B86" s="146" t="s">
        <v>929</v>
      </c>
      <c r="C86" s="345">
        <v>75</v>
      </c>
      <c r="D86" s="147">
        <f>SUM(D87:D93)</f>
        <v>96</v>
      </c>
      <c r="E86" s="147">
        <f>SUM(E87:E93)</f>
        <v>25</v>
      </c>
      <c r="F86" s="150">
        <f t="shared" si="1"/>
        <v>26.041666666666668</v>
      </c>
    </row>
    <row r="87" spans="1:6" s="8" customFormat="1">
      <c r="A87" s="145">
        <v>6412</v>
      </c>
      <c r="B87" s="146" t="s">
        <v>4145</v>
      </c>
      <c r="C87" s="345">
        <v>76</v>
      </c>
      <c r="D87" s="149">
        <v>0</v>
      </c>
      <c r="E87" s="149">
        <v>0</v>
      </c>
      <c r="F87" s="148" t="str">
        <f t="shared" si="1"/>
        <v>-</v>
      </c>
    </row>
    <row r="88" spans="1:6" s="8" customFormat="1">
      <c r="A88" s="145">
        <v>6413</v>
      </c>
      <c r="B88" s="146" t="s">
        <v>3156</v>
      </c>
      <c r="C88" s="345">
        <v>77</v>
      </c>
      <c r="D88" s="149">
        <v>96</v>
      </c>
      <c r="E88" s="149">
        <v>25</v>
      </c>
      <c r="F88" s="148">
        <f t="shared" si="1"/>
        <v>26.041666666666668</v>
      </c>
    </row>
    <row r="89" spans="1:6" s="8" customFormat="1">
      <c r="A89" s="145">
        <v>6414</v>
      </c>
      <c r="B89" s="146" t="s">
        <v>3157</v>
      </c>
      <c r="C89" s="345">
        <v>78</v>
      </c>
      <c r="D89" s="149">
        <v>0</v>
      </c>
      <c r="E89" s="149">
        <v>0</v>
      </c>
      <c r="F89" s="148" t="str">
        <f t="shared" si="1"/>
        <v>-</v>
      </c>
    </row>
    <row r="90" spans="1:6" s="8" customFormat="1">
      <c r="A90" s="145">
        <v>6415</v>
      </c>
      <c r="B90" s="146" t="s">
        <v>4278</v>
      </c>
      <c r="C90" s="345">
        <v>79</v>
      </c>
      <c r="D90" s="149">
        <v>0</v>
      </c>
      <c r="E90" s="149">
        <v>0</v>
      </c>
      <c r="F90" s="148" t="str">
        <f t="shared" si="1"/>
        <v>-</v>
      </c>
    </row>
    <row r="91" spans="1:6" s="8" customFormat="1">
      <c r="A91" s="145">
        <v>6416</v>
      </c>
      <c r="B91" s="146" t="s">
        <v>3158</v>
      </c>
      <c r="C91" s="345">
        <v>80</v>
      </c>
      <c r="D91" s="149">
        <v>0</v>
      </c>
      <c r="E91" s="149">
        <v>0</v>
      </c>
      <c r="F91" s="148" t="str">
        <f t="shared" si="1"/>
        <v>-</v>
      </c>
    </row>
    <row r="92" spans="1:6" s="8" customFormat="1" ht="24">
      <c r="A92" s="145">
        <v>6417</v>
      </c>
      <c r="B92" s="146" t="s">
        <v>4279</v>
      </c>
      <c r="C92" s="345">
        <v>81</v>
      </c>
      <c r="D92" s="149">
        <v>0</v>
      </c>
      <c r="E92" s="149">
        <v>0</v>
      </c>
      <c r="F92" s="148" t="str">
        <f t="shared" si="1"/>
        <v>-</v>
      </c>
    </row>
    <row r="93" spans="1:6" s="8" customFormat="1">
      <c r="A93" s="145">
        <v>6419</v>
      </c>
      <c r="B93" s="146" t="s">
        <v>3712</v>
      </c>
      <c r="C93" s="345">
        <v>82</v>
      </c>
      <c r="D93" s="149">
        <v>0</v>
      </c>
      <c r="E93" s="149">
        <v>0</v>
      </c>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v>0</v>
      </c>
      <c r="E95" s="149">
        <v>0</v>
      </c>
      <c r="F95" s="148" t="str">
        <f t="shared" si="1"/>
        <v>-</v>
      </c>
    </row>
    <row r="96" spans="1:6" s="8" customFormat="1">
      <c r="A96" s="145">
        <v>6422</v>
      </c>
      <c r="B96" s="146" t="s">
        <v>1463</v>
      </c>
      <c r="C96" s="345">
        <v>85</v>
      </c>
      <c r="D96" s="149">
        <v>0</v>
      </c>
      <c r="E96" s="149">
        <v>0</v>
      </c>
      <c r="F96" s="148" t="str">
        <f t="shared" si="1"/>
        <v>-</v>
      </c>
    </row>
    <row r="97" spans="1:6" s="8" customFormat="1">
      <c r="A97" s="145">
        <v>6423</v>
      </c>
      <c r="B97" s="146" t="s">
        <v>4280</v>
      </c>
      <c r="C97" s="345">
        <v>86</v>
      </c>
      <c r="D97" s="149">
        <v>0</v>
      </c>
      <c r="E97" s="149">
        <v>0</v>
      </c>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v>0</v>
      </c>
      <c r="E99" s="149">
        <v>0</v>
      </c>
      <c r="F99" s="148" t="str">
        <f t="shared" si="1"/>
        <v>-</v>
      </c>
    </row>
    <row r="100" spans="1:6" s="8" customFormat="1">
      <c r="A100" s="145">
        <v>6429</v>
      </c>
      <c r="B100" s="146" t="s">
        <v>1464</v>
      </c>
      <c r="C100" s="345">
        <v>89</v>
      </c>
      <c r="D100" s="149">
        <v>0</v>
      </c>
      <c r="E100" s="149">
        <v>0</v>
      </c>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v>0</v>
      </c>
      <c r="E102" s="149">
        <v>0</v>
      </c>
      <c r="F102" s="148" t="str">
        <f t="shared" si="1"/>
        <v>-</v>
      </c>
    </row>
    <row r="103" spans="1:6" s="8" customFormat="1" ht="24">
      <c r="A103" s="145">
        <v>6432</v>
      </c>
      <c r="B103" s="154" t="s">
        <v>2169</v>
      </c>
      <c r="C103" s="345">
        <v>92</v>
      </c>
      <c r="D103" s="149">
        <v>0</v>
      </c>
      <c r="E103" s="149">
        <v>0</v>
      </c>
      <c r="F103" s="148" t="str">
        <f t="shared" si="1"/>
        <v>-</v>
      </c>
    </row>
    <row r="104" spans="1:6" s="8" customFormat="1" ht="24">
      <c r="A104" s="145">
        <v>6433</v>
      </c>
      <c r="B104" s="154" t="s">
        <v>2170</v>
      </c>
      <c r="C104" s="345">
        <v>93</v>
      </c>
      <c r="D104" s="149">
        <v>0</v>
      </c>
      <c r="E104" s="149">
        <v>0</v>
      </c>
      <c r="F104" s="148" t="str">
        <f t="shared" si="1"/>
        <v>-</v>
      </c>
    </row>
    <row r="105" spans="1:6" s="8" customFormat="1">
      <c r="A105" s="145">
        <v>6434</v>
      </c>
      <c r="B105" s="146" t="s">
        <v>2171</v>
      </c>
      <c r="C105" s="345">
        <v>94</v>
      </c>
      <c r="D105" s="149">
        <v>0</v>
      </c>
      <c r="E105" s="149">
        <v>0</v>
      </c>
      <c r="F105" s="148" t="str">
        <f t="shared" si="1"/>
        <v>-</v>
      </c>
    </row>
    <row r="106" spans="1:6" s="8" customFormat="1" ht="24">
      <c r="A106" s="145">
        <v>6435</v>
      </c>
      <c r="B106" s="154" t="s">
        <v>2172</v>
      </c>
      <c r="C106" s="345">
        <v>95</v>
      </c>
      <c r="D106" s="149">
        <v>0</v>
      </c>
      <c r="E106" s="149">
        <v>0</v>
      </c>
      <c r="F106" s="148" t="str">
        <f t="shared" si="1"/>
        <v>-</v>
      </c>
    </row>
    <row r="107" spans="1:6" s="8" customFormat="1" ht="24">
      <c r="A107" s="145">
        <v>6436</v>
      </c>
      <c r="B107" s="154" t="s">
        <v>2173</v>
      </c>
      <c r="C107" s="345">
        <v>96</v>
      </c>
      <c r="D107" s="149">
        <v>0</v>
      </c>
      <c r="E107" s="149">
        <v>0</v>
      </c>
      <c r="F107" s="148" t="str">
        <f t="shared" si="1"/>
        <v>-</v>
      </c>
    </row>
    <row r="108" spans="1:6" s="8" customFormat="1">
      <c r="A108" s="145">
        <v>6437</v>
      </c>
      <c r="B108" s="146" t="s">
        <v>3790</v>
      </c>
      <c r="C108" s="345">
        <v>97</v>
      </c>
      <c r="D108" s="149">
        <v>0</v>
      </c>
      <c r="E108" s="149">
        <v>0</v>
      </c>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v>0</v>
      </c>
      <c r="E110" s="149">
        <v>0</v>
      </c>
      <c r="F110" s="148" t="str">
        <f t="shared" si="1"/>
        <v>-</v>
      </c>
    </row>
    <row r="111" spans="1:6" s="8" customFormat="1" ht="24">
      <c r="A111" s="145" t="s">
        <v>2167</v>
      </c>
      <c r="B111" s="146" t="s">
        <v>86</v>
      </c>
      <c r="C111" s="345">
        <v>100</v>
      </c>
      <c r="D111" s="149">
        <v>0</v>
      </c>
      <c r="E111" s="149">
        <v>0</v>
      </c>
      <c r="F111" s="148" t="str">
        <f t="shared" si="1"/>
        <v>-</v>
      </c>
    </row>
    <row r="112" spans="1:6" s="8" customFormat="1" ht="24">
      <c r="A112" s="145" t="s">
        <v>87</v>
      </c>
      <c r="B112" s="146" t="s">
        <v>1272</v>
      </c>
      <c r="C112" s="345">
        <v>101</v>
      </c>
      <c r="D112" s="149">
        <v>0</v>
      </c>
      <c r="E112" s="149">
        <v>0</v>
      </c>
      <c r="F112" s="148" t="str">
        <f t="shared" si="1"/>
        <v>-</v>
      </c>
    </row>
    <row r="113" spans="1:6" s="8" customFormat="1" ht="24">
      <c r="A113" s="145" t="s">
        <v>1273</v>
      </c>
      <c r="B113" s="146" t="s">
        <v>51</v>
      </c>
      <c r="C113" s="345">
        <v>102</v>
      </c>
      <c r="D113" s="149">
        <v>0</v>
      </c>
      <c r="E113" s="149">
        <v>0</v>
      </c>
      <c r="F113" s="148" t="str">
        <f t="shared" si="1"/>
        <v>-</v>
      </c>
    </row>
    <row r="114" spans="1:6" s="8" customFormat="1" ht="24">
      <c r="A114" s="145" t="s">
        <v>52</v>
      </c>
      <c r="B114" s="146" t="s">
        <v>53</v>
      </c>
      <c r="C114" s="345">
        <v>103</v>
      </c>
      <c r="D114" s="149">
        <v>0</v>
      </c>
      <c r="E114" s="149">
        <v>0</v>
      </c>
      <c r="F114" s="148" t="str">
        <f t="shared" si="1"/>
        <v>-</v>
      </c>
    </row>
    <row r="115" spans="1:6" s="8" customFormat="1">
      <c r="A115" s="145" t="s">
        <v>54</v>
      </c>
      <c r="B115" s="151" t="s">
        <v>55</v>
      </c>
      <c r="C115" s="345">
        <v>104</v>
      </c>
      <c r="D115" s="149">
        <v>0</v>
      </c>
      <c r="E115" s="149">
        <v>0</v>
      </c>
      <c r="F115" s="148" t="str">
        <f t="shared" si="1"/>
        <v>-</v>
      </c>
    </row>
    <row r="116" spans="1:6" s="8" customFormat="1" ht="24">
      <c r="A116" s="145">
        <v>65</v>
      </c>
      <c r="B116" s="146" t="s">
        <v>421</v>
      </c>
      <c r="C116" s="345">
        <v>105</v>
      </c>
      <c r="D116" s="147">
        <f>D117+D122+D130</f>
        <v>836487</v>
      </c>
      <c r="E116" s="147">
        <f>E117+E122+E130</f>
        <v>746960</v>
      </c>
      <c r="F116" s="150">
        <f t="shared" si="1"/>
        <v>89.297263436251853</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v>0</v>
      </c>
      <c r="E118" s="149">
        <v>0</v>
      </c>
      <c r="F118" s="148" t="str">
        <f t="shared" si="1"/>
        <v>-</v>
      </c>
    </row>
    <row r="119" spans="1:6" s="8" customFormat="1">
      <c r="A119" s="145">
        <v>6512</v>
      </c>
      <c r="B119" s="146" t="s">
        <v>2233</v>
      </c>
      <c r="C119" s="345">
        <v>108</v>
      </c>
      <c r="D119" s="149"/>
      <c r="E119" s="149">
        <v>0</v>
      </c>
      <c r="F119" s="148" t="str">
        <f t="shared" si="1"/>
        <v>-</v>
      </c>
    </row>
    <row r="120" spans="1:6" s="8" customFormat="1">
      <c r="A120" s="145">
        <v>6513</v>
      </c>
      <c r="B120" s="146" t="s">
        <v>3791</v>
      </c>
      <c r="C120" s="345">
        <v>109</v>
      </c>
      <c r="D120" s="149">
        <v>0</v>
      </c>
      <c r="E120" s="149">
        <v>0</v>
      </c>
      <c r="F120" s="148" t="str">
        <f t="shared" si="1"/>
        <v>-</v>
      </c>
    </row>
    <row r="121" spans="1:6" s="8" customFormat="1">
      <c r="A121" s="145">
        <v>6514</v>
      </c>
      <c r="B121" s="146" t="s">
        <v>3887</v>
      </c>
      <c r="C121" s="345">
        <v>110</v>
      </c>
      <c r="D121" s="149">
        <v>0</v>
      </c>
      <c r="E121" s="149">
        <v>0</v>
      </c>
      <c r="F121" s="148" t="str">
        <f t="shared" si="1"/>
        <v>-</v>
      </c>
    </row>
    <row r="122" spans="1:6" s="8" customFormat="1">
      <c r="A122" s="145">
        <v>652</v>
      </c>
      <c r="B122" s="146" t="s">
        <v>423</v>
      </c>
      <c r="C122" s="345">
        <v>111</v>
      </c>
      <c r="D122" s="147">
        <f>SUM(D123:D129)</f>
        <v>836487</v>
      </c>
      <c r="E122" s="147">
        <f>SUM(E123:E129)</f>
        <v>746960</v>
      </c>
      <c r="F122" s="150">
        <f t="shared" si="1"/>
        <v>89.297263436251853</v>
      </c>
    </row>
    <row r="123" spans="1:6" s="8" customFormat="1">
      <c r="A123" s="145">
        <v>6521</v>
      </c>
      <c r="B123" s="146" t="s">
        <v>2234</v>
      </c>
      <c r="C123" s="345">
        <v>112</v>
      </c>
      <c r="D123" s="149">
        <v>0</v>
      </c>
      <c r="E123" s="149">
        <v>0</v>
      </c>
      <c r="F123" s="148" t="str">
        <f t="shared" si="1"/>
        <v>-</v>
      </c>
    </row>
    <row r="124" spans="1:6" s="8" customFormat="1">
      <c r="A124" s="145">
        <v>6522</v>
      </c>
      <c r="B124" s="146" t="s">
        <v>3888</v>
      </c>
      <c r="C124" s="345">
        <v>113</v>
      </c>
      <c r="D124" s="149">
        <v>0</v>
      </c>
      <c r="E124" s="149">
        <v>0</v>
      </c>
      <c r="F124" s="148" t="str">
        <f t="shared" si="1"/>
        <v>-</v>
      </c>
    </row>
    <row r="125" spans="1:6" s="8" customFormat="1">
      <c r="A125" s="145">
        <v>6524</v>
      </c>
      <c r="B125" s="146" t="s">
        <v>1495</v>
      </c>
      <c r="C125" s="345">
        <v>114</v>
      </c>
      <c r="D125" s="149">
        <v>0</v>
      </c>
      <c r="E125" s="149">
        <v>0</v>
      </c>
      <c r="F125" s="148" t="str">
        <f t="shared" si="1"/>
        <v>-</v>
      </c>
    </row>
    <row r="126" spans="1:6" s="8" customFormat="1">
      <c r="A126" s="145">
        <v>6525</v>
      </c>
      <c r="B126" s="146" t="s">
        <v>1496</v>
      </c>
      <c r="C126" s="345">
        <v>115</v>
      </c>
      <c r="D126" s="149">
        <v>0</v>
      </c>
      <c r="E126" s="149">
        <v>0</v>
      </c>
      <c r="F126" s="148" t="str">
        <f t="shared" si="1"/>
        <v>-</v>
      </c>
    </row>
    <row r="127" spans="1:6" s="8" customFormat="1">
      <c r="A127" s="145">
        <v>6526</v>
      </c>
      <c r="B127" s="146" t="s">
        <v>1497</v>
      </c>
      <c r="C127" s="345">
        <v>116</v>
      </c>
      <c r="D127" s="149">
        <v>836487</v>
      </c>
      <c r="E127" s="149">
        <v>746960</v>
      </c>
      <c r="F127" s="148">
        <f t="shared" si="1"/>
        <v>89.297263436251853</v>
      </c>
    </row>
    <row r="128" spans="1:6" s="8" customFormat="1">
      <c r="A128" s="145">
        <v>6527</v>
      </c>
      <c r="B128" s="146" t="s">
        <v>3889</v>
      </c>
      <c r="C128" s="345">
        <v>117</v>
      </c>
      <c r="D128" s="149">
        <v>0</v>
      </c>
      <c r="E128" s="149">
        <v>0</v>
      </c>
      <c r="F128" s="148" t="str">
        <f t="shared" si="1"/>
        <v>-</v>
      </c>
    </row>
    <row r="129" spans="1:6" s="8" customFormat="1">
      <c r="A129" s="145" t="s">
        <v>3071</v>
      </c>
      <c r="B129" s="151" t="s">
        <v>3072</v>
      </c>
      <c r="C129" s="345">
        <v>118</v>
      </c>
      <c r="D129" s="149">
        <v>0</v>
      </c>
      <c r="E129" s="149">
        <v>0</v>
      </c>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v>0</v>
      </c>
      <c r="E131" s="149">
        <v>0</v>
      </c>
      <c r="F131" s="148" t="str">
        <f t="shared" si="1"/>
        <v>-</v>
      </c>
    </row>
    <row r="132" spans="1:6" s="8" customFormat="1">
      <c r="A132" s="145">
        <v>6532</v>
      </c>
      <c r="B132" s="146" t="s">
        <v>3891</v>
      </c>
      <c r="C132" s="345">
        <v>121</v>
      </c>
      <c r="D132" s="149">
        <v>0</v>
      </c>
      <c r="E132" s="149">
        <v>0</v>
      </c>
      <c r="F132" s="148" t="str">
        <f t="shared" si="1"/>
        <v>-</v>
      </c>
    </row>
    <row r="133" spans="1:6" s="8" customFormat="1">
      <c r="A133" s="145">
        <v>6533</v>
      </c>
      <c r="B133" s="146" t="s">
        <v>3892</v>
      </c>
      <c r="C133" s="345">
        <v>122</v>
      </c>
      <c r="D133" s="149">
        <v>0</v>
      </c>
      <c r="E133" s="149">
        <v>0</v>
      </c>
      <c r="F133" s="148" t="str">
        <f t="shared" si="1"/>
        <v>-</v>
      </c>
    </row>
    <row r="134" spans="1:6" s="8" customFormat="1">
      <c r="A134" s="145">
        <v>66</v>
      </c>
      <c r="B134" s="151" t="s">
        <v>1735</v>
      </c>
      <c r="C134" s="345">
        <v>123</v>
      </c>
      <c r="D134" s="147">
        <f>D135+D138</f>
        <v>176604</v>
      </c>
      <c r="E134" s="147">
        <f>E135+E138</f>
        <v>146730</v>
      </c>
      <c r="F134" s="150">
        <f t="shared" si="1"/>
        <v>83.084188353604674</v>
      </c>
    </row>
    <row r="135" spans="1:6" s="8" customFormat="1">
      <c r="A135" s="145">
        <v>661</v>
      </c>
      <c r="B135" s="146" t="s">
        <v>425</v>
      </c>
      <c r="C135" s="345">
        <v>124</v>
      </c>
      <c r="D135" s="147">
        <f>SUM(D136:D137)</f>
        <v>170304</v>
      </c>
      <c r="E135" s="147">
        <f>SUM(E136:E137)</f>
        <v>146730</v>
      </c>
      <c r="F135" s="150">
        <f t="shared" si="1"/>
        <v>86.157694475760991</v>
      </c>
    </row>
    <row r="136" spans="1:6" s="8" customFormat="1">
      <c r="A136" s="145">
        <v>6614</v>
      </c>
      <c r="B136" s="146" t="s">
        <v>3893</v>
      </c>
      <c r="C136" s="345">
        <v>125</v>
      </c>
      <c r="D136" s="149">
        <v>0</v>
      </c>
      <c r="E136" s="149">
        <v>0</v>
      </c>
      <c r="F136" s="148" t="str">
        <f t="shared" si="1"/>
        <v>-</v>
      </c>
    </row>
    <row r="137" spans="1:6" s="8" customFormat="1">
      <c r="A137" s="145">
        <v>6615</v>
      </c>
      <c r="B137" s="146" t="s">
        <v>3894</v>
      </c>
      <c r="C137" s="345">
        <v>126</v>
      </c>
      <c r="D137" s="149">
        <v>170304</v>
      </c>
      <c r="E137" s="149">
        <v>146730</v>
      </c>
      <c r="F137" s="148">
        <f t="shared" si="1"/>
        <v>86.157694475760991</v>
      </c>
    </row>
    <row r="138" spans="1:6" s="8" customFormat="1">
      <c r="A138" s="145">
        <v>663</v>
      </c>
      <c r="B138" s="151" t="s">
        <v>426</v>
      </c>
      <c r="C138" s="345">
        <v>127</v>
      </c>
      <c r="D138" s="147">
        <f>SUM(D139:D140)</f>
        <v>6300</v>
      </c>
      <c r="E138" s="147">
        <f>SUM(E139:E140)</f>
        <v>0</v>
      </c>
      <c r="F138" s="150">
        <f t="shared" si="1"/>
        <v>0</v>
      </c>
    </row>
    <row r="139" spans="1:6" s="8" customFormat="1">
      <c r="A139" s="145">
        <v>6631</v>
      </c>
      <c r="B139" s="146" t="s">
        <v>1502</v>
      </c>
      <c r="C139" s="345">
        <v>128</v>
      </c>
      <c r="D139" s="149">
        <v>5000</v>
      </c>
      <c r="E139" s="149">
        <v>0</v>
      </c>
      <c r="F139" s="148">
        <f t="shared" si="1"/>
        <v>0</v>
      </c>
    </row>
    <row r="140" spans="1:6" s="8" customFormat="1">
      <c r="A140" s="145">
        <v>6632</v>
      </c>
      <c r="B140" s="151" t="s">
        <v>1503</v>
      </c>
      <c r="C140" s="345">
        <v>129</v>
      </c>
      <c r="D140" s="149">
        <v>1300</v>
      </c>
      <c r="E140" s="149">
        <v>0</v>
      </c>
      <c r="F140" s="148">
        <f t="shared" si="1"/>
        <v>0</v>
      </c>
    </row>
    <row r="141" spans="1:6" s="8" customFormat="1">
      <c r="A141" s="145">
        <v>67</v>
      </c>
      <c r="B141" s="151" t="s">
        <v>427</v>
      </c>
      <c r="C141" s="345">
        <v>130</v>
      </c>
      <c r="D141" s="147">
        <f>D142+D146</f>
        <v>941456</v>
      </c>
      <c r="E141" s="147">
        <f>E142+E146</f>
        <v>875807</v>
      </c>
      <c r="F141" s="150">
        <f t="shared" si="1"/>
        <v>93.026864771162963</v>
      </c>
    </row>
    <row r="142" spans="1:6" s="8" customFormat="1" ht="24">
      <c r="A142" s="145">
        <v>671</v>
      </c>
      <c r="B142" s="154" t="s">
        <v>1672</v>
      </c>
      <c r="C142" s="345">
        <v>131</v>
      </c>
      <c r="D142" s="147">
        <f>SUM(D143:D145)</f>
        <v>941456</v>
      </c>
      <c r="E142" s="147">
        <f>SUM(E143:E145)</f>
        <v>875807</v>
      </c>
      <c r="F142" s="150">
        <f t="shared" ref="F142:F205" si="2">IF(D142&lt;&gt;0,IF(E142/D142&gt;=100,"&gt;&gt;100",E142/D142*100),"-")</f>
        <v>93.026864771162963</v>
      </c>
    </row>
    <row r="143" spans="1:6" s="8" customFormat="1">
      <c r="A143" s="145">
        <v>6711</v>
      </c>
      <c r="B143" s="146" t="s">
        <v>3582</v>
      </c>
      <c r="C143" s="345">
        <v>132</v>
      </c>
      <c r="D143" s="149">
        <v>822106</v>
      </c>
      <c r="E143" s="149">
        <v>875807</v>
      </c>
      <c r="F143" s="148">
        <f t="shared" si="2"/>
        <v>106.5321260275439</v>
      </c>
    </row>
    <row r="144" spans="1:6" s="8" customFormat="1">
      <c r="A144" s="145">
        <v>6712</v>
      </c>
      <c r="B144" s="151" t="s">
        <v>2276</v>
      </c>
      <c r="C144" s="345">
        <v>133</v>
      </c>
      <c r="D144" s="149">
        <v>119350</v>
      </c>
      <c r="E144" s="149">
        <v>0</v>
      </c>
      <c r="F144" s="148">
        <f t="shared" si="2"/>
        <v>0</v>
      </c>
    </row>
    <row r="145" spans="1:6" s="8" customFormat="1" ht="24">
      <c r="A145" s="145" t="s">
        <v>2277</v>
      </c>
      <c r="B145" s="146" t="s">
        <v>2278</v>
      </c>
      <c r="C145" s="345">
        <v>134</v>
      </c>
      <c r="D145" s="149">
        <v>0</v>
      </c>
      <c r="E145" s="149">
        <v>0</v>
      </c>
      <c r="F145" s="148" t="str">
        <f t="shared" si="2"/>
        <v>-</v>
      </c>
    </row>
    <row r="146" spans="1:6" s="8" customFormat="1">
      <c r="A146" s="145" t="s">
        <v>2279</v>
      </c>
      <c r="B146" s="146" t="s">
        <v>1598</v>
      </c>
      <c r="C146" s="345">
        <v>135</v>
      </c>
      <c r="D146" s="149">
        <v>0</v>
      </c>
      <c r="E146" s="149">
        <v>0</v>
      </c>
      <c r="F146" s="148" t="str">
        <f t="shared" si="2"/>
        <v>-</v>
      </c>
    </row>
    <row r="147" spans="1:6" s="8" customFormat="1">
      <c r="A147" s="145">
        <v>68</v>
      </c>
      <c r="B147" s="146" t="s">
        <v>428</v>
      </c>
      <c r="C147" s="345">
        <v>136</v>
      </c>
      <c r="D147" s="147">
        <f>D148+D158</f>
        <v>7076</v>
      </c>
      <c r="E147" s="147">
        <f>E148+E158</f>
        <v>5428</v>
      </c>
      <c r="F147" s="150">
        <f t="shared" si="2"/>
        <v>76.710005652911249</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v>0</v>
      </c>
      <c r="E149" s="149">
        <v>0</v>
      </c>
      <c r="F149" s="148" t="str">
        <f t="shared" si="2"/>
        <v>-</v>
      </c>
    </row>
    <row r="150" spans="1:6" s="8" customFormat="1">
      <c r="A150" s="145">
        <v>6812</v>
      </c>
      <c r="B150" s="146" t="s">
        <v>1500</v>
      </c>
      <c r="C150" s="345">
        <v>139</v>
      </c>
      <c r="D150" s="149">
        <v>0</v>
      </c>
      <c r="E150" s="149">
        <v>0</v>
      </c>
      <c r="F150" s="148" t="str">
        <f t="shared" si="2"/>
        <v>-</v>
      </c>
    </row>
    <row r="151" spans="1:6" s="8" customFormat="1">
      <c r="A151" s="145">
        <v>6813</v>
      </c>
      <c r="B151" s="146" t="s">
        <v>1737</v>
      </c>
      <c r="C151" s="345">
        <v>140</v>
      </c>
      <c r="D151" s="149">
        <v>0</v>
      </c>
      <c r="E151" s="149">
        <v>0</v>
      </c>
      <c r="F151" s="148" t="str">
        <f t="shared" si="2"/>
        <v>-</v>
      </c>
    </row>
    <row r="152" spans="1:6" s="8" customFormat="1">
      <c r="A152" s="145">
        <v>6814</v>
      </c>
      <c r="B152" s="146" t="s">
        <v>1738</v>
      </c>
      <c r="C152" s="345">
        <v>141</v>
      </c>
      <c r="D152" s="149">
        <v>0</v>
      </c>
      <c r="E152" s="149">
        <v>0</v>
      </c>
      <c r="F152" s="148" t="str">
        <f t="shared" si="2"/>
        <v>-</v>
      </c>
    </row>
    <row r="153" spans="1:6" s="8" customFormat="1">
      <c r="A153" s="145">
        <v>6815</v>
      </c>
      <c r="B153" s="146" t="s">
        <v>2168</v>
      </c>
      <c r="C153" s="345">
        <v>142</v>
      </c>
      <c r="D153" s="149">
        <v>0</v>
      </c>
      <c r="E153" s="149">
        <v>0</v>
      </c>
      <c r="F153" s="148" t="str">
        <f t="shared" si="2"/>
        <v>-</v>
      </c>
    </row>
    <row r="154" spans="1:6" s="8" customFormat="1">
      <c r="A154" s="145">
        <v>6816</v>
      </c>
      <c r="B154" s="146" t="s">
        <v>1739</v>
      </c>
      <c r="C154" s="345">
        <v>143</v>
      </c>
      <c r="D154" s="149">
        <v>0</v>
      </c>
      <c r="E154" s="149">
        <v>0</v>
      </c>
      <c r="F154" s="148" t="str">
        <f t="shared" si="2"/>
        <v>-</v>
      </c>
    </row>
    <row r="155" spans="1:6" s="8" customFormat="1">
      <c r="A155" s="145">
        <v>6817</v>
      </c>
      <c r="B155" s="146" t="s">
        <v>2994</v>
      </c>
      <c r="C155" s="345">
        <v>144</v>
      </c>
      <c r="D155" s="149">
        <v>0</v>
      </c>
      <c r="E155" s="149">
        <v>0</v>
      </c>
      <c r="F155" s="148" t="str">
        <f t="shared" si="2"/>
        <v>-</v>
      </c>
    </row>
    <row r="156" spans="1:6" s="8" customFormat="1">
      <c r="A156" s="145">
        <v>6818</v>
      </c>
      <c r="B156" s="146" t="s">
        <v>2995</v>
      </c>
      <c r="C156" s="345">
        <v>145</v>
      </c>
      <c r="D156" s="149">
        <v>0</v>
      </c>
      <c r="E156" s="149">
        <v>0</v>
      </c>
      <c r="F156" s="148" t="str">
        <f t="shared" si="2"/>
        <v>-</v>
      </c>
    </row>
    <row r="157" spans="1:6" s="8" customFormat="1">
      <c r="A157" s="145">
        <v>6819</v>
      </c>
      <c r="B157" s="146" t="s">
        <v>1501</v>
      </c>
      <c r="C157" s="345">
        <v>146</v>
      </c>
      <c r="D157" s="149">
        <v>0</v>
      </c>
      <c r="E157" s="149">
        <v>0</v>
      </c>
      <c r="F157" s="148" t="str">
        <f t="shared" si="2"/>
        <v>-</v>
      </c>
    </row>
    <row r="158" spans="1:6" s="8" customFormat="1">
      <c r="A158" s="145">
        <v>683</v>
      </c>
      <c r="B158" s="146" t="s">
        <v>2996</v>
      </c>
      <c r="C158" s="345">
        <v>147</v>
      </c>
      <c r="D158" s="149">
        <v>7076</v>
      </c>
      <c r="E158" s="149">
        <v>5428</v>
      </c>
      <c r="F158" s="148">
        <f t="shared" si="2"/>
        <v>76.710005652911249</v>
      </c>
    </row>
    <row r="159" spans="1:6" s="8" customFormat="1">
      <c r="A159" s="145">
        <v>3</v>
      </c>
      <c r="B159" s="146" t="s">
        <v>430</v>
      </c>
      <c r="C159" s="345">
        <v>148</v>
      </c>
      <c r="D159" s="147">
        <f>D160+D171+D204+D223+D232+D257+D268</f>
        <v>4057082</v>
      </c>
      <c r="E159" s="147">
        <f>E160+E171+E204+E223+E232+E257+E268</f>
        <v>4098435</v>
      </c>
      <c r="F159" s="150">
        <f t="shared" si="2"/>
        <v>101.01927937369766</v>
      </c>
    </row>
    <row r="160" spans="1:6" s="8" customFormat="1">
      <c r="A160" s="145">
        <v>31</v>
      </c>
      <c r="B160" s="146" t="s">
        <v>431</v>
      </c>
      <c r="C160" s="345">
        <v>149</v>
      </c>
      <c r="D160" s="147">
        <f>D161+D166+D167</f>
        <v>2316734</v>
      </c>
      <c r="E160" s="147">
        <f>E161+E166+E167</f>
        <v>2351867</v>
      </c>
      <c r="F160" s="150">
        <f t="shared" si="2"/>
        <v>101.5164882977502</v>
      </c>
    </row>
    <row r="161" spans="1:6" s="8" customFormat="1">
      <c r="A161" s="145">
        <v>311</v>
      </c>
      <c r="B161" s="146" t="s">
        <v>432</v>
      </c>
      <c r="C161" s="345">
        <v>150</v>
      </c>
      <c r="D161" s="147">
        <f>SUM(D162:D165)</f>
        <v>1867702</v>
      </c>
      <c r="E161" s="147">
        <f>SUM(E162:E165)</f>
        <v>1946020</v>
      </c>
      <c r="F161" s="150">
        <f t="shared" si="2"/>
        <v>104.19328136929767</v>
      </c>
    </row>
    <row r="162" spans="1:6" s="8" customFormat="1">
      <c r="A162" s="145">
        <v>3111</v>
      </c>
      <c r="B162" s="146" t="s">
        <v>385</v>
      </c>
      <c r="C162" s="345">
        <v>151</v>
      </c>
      <c r="D162" s="149">
        <v>1867702</v>
      </c>
      <c r="E162" s="149">
        <v>1946020</v>
      </c>
      <c r="F162" s="148">
        <f t="shared" si="2"/>
        <v>104.19328136929767</v>
      </c>
    </row>
    <row r="163" spans="1:6" s="8" customFormat="1">
      <c r="A163" s="145">
        <v>3112</v>
      </c>
      <c r="B163" s="146" t="s">
        <v>386</v>
      </c>
      <c r="C163" s="345">
        <v>152</v>
      </c>
      <c r="D163" s="149">
        <v>0</v>
      </c>
      <c r="E163" s="149">
        <v>0</v>
      </c>
      <c r="F163" s="148" t="str">
        <f t="shared" si="2"/>
        <v>-</v>
      </c>
    </row>
    <row r="164" spans="1:6" s="8" customFormat="1">
      <c r="A164" s="145">
        <v>3113</v>
      </c>
      <c r="B164" s="146" t="s">
        <v>387</v>
      </c>
      <c r="C164" s="345">
        <v>153</v>
      </c>
      <c r="D164" s="149">
        <v>0</v>
      </c>
      <c r="E164" s="149">
        <v>0</v>
      </c>
      <c r="F164" s="148" t="str">
        <f t="shared" si="2"/>
        <v>-</v>
      </c>
    </row>
    <row r="165" spans="1:6" s="8" customFormat="1">
      <c r="A165" s="145">
        <v>3114</v>
      </c>
      <c r="B165" s="146" t="s">
        <v>388</v>
      </c>
      <c r="C165" s="345">
        <v>154</v>
      </c>
      <c r="D165" s="149">
        <v>0</v>
      </c>
      <c r="E165" s="149">
        <v>0</v>
      </c>
      <c r="F165" s="148" t="str">
        <f t="shared" si="2"/>
        <v>-</v>
      </c>
    </row>
    <row r="166" spans="1:6" s="8" customFormat="1">
      <c r="A166" s="145">
        <v>312</v>
      </c>
      <c r="B166" s="146" t="s">
        <v>1597</v>
      </c>
      <c r="C166" s="345">
        <v>155</v>
      </c>
      <c r="D166" s="149">
        <v>127787</v>
      </c>
      <c r="E166" s="149">
        <v>71132</v>
      </c>
      <c r="F166" s="148">
        <f t="shared" si="2"/>
        <v>55.664504214043689</v>
      </c>
    </row>
    <row r="167" spans="1:6" s="8" customFormat="1">
      <c r="A167" s="145">
        <v>313</v>
      </c>
      <c r="B167" s="146" t="s">
        <v>2853</v>
      </c>
      <c r="C167" s="345">
        <v>156</v>
      </c>
      <c r="D167" s="147">
        <f>SUM(D168:D170)</f>
        <v>321245</v>
      </c>
      <c r="E167" s="147">
        <f>SUM(E168:E170)</f>
        <v>334715</v>
      </c>
      <c r="F167" s="150">
        <f t="shared" si="2"/>
        <v>104.19306137060499</v>
      </c>
    </row>
    <row r="168" spans="1:6" s="8" customFormat="1">
      <c r="A168" s="145">
        <v>3131</v>
      </c>
      <c r="B168" s="146" t="s">
        <v>2235</v>
      </c>
      <c r="C168" s="345">
        <v>157</v>
      </c>
      <c r="D168" s="149">
        <v>0</v>
      </c>
      <c r="E168" s="149">
        <v>0</v>
      </c>
      <c r="F168" s="148" t="str">
        <f t="shared" si="2"/>
        <v>-</v>
      </c>
    </row>
    <row r="169" spans="1:6" s="8" customFormat="1">
      <c r="A169" s="145">
        <v>3132</v>
      </c>
      <c r="B169" s="146" t="s">
        <v>2997</v>
      </c>
      <c r="C169" s="345">
        <v>158</v>
      </c>
      <c r="D169" s="149">
        <v>289494</v>
      </c>
      <c r="E169" s="149">
        <v>301633</v>
      </c>
      <c r="F169" s="148">
        <f t="shared" si="2"/>
        <v>104.19317844238567</v>
      </c>
    </row>
    <row r="170" spans="1:6" s="8" customFormat="1">
      <c r="A170" s="145">
        <v>3133</v>
      </c>
      <c r="B170" s="146" t="s">
        <v>264</v>
      </c>
      <c r="C170" s="345">
        <v>159</v>
      </c>
      <c r="D170" s="149">
        <v>31751</v>
      </c>
      <c r="E170" s="149">
        <v>33082</v>
      </c>
      <c r="F170" s="148">
        <f t="shared" si="2"/>
        <v>104.19199395294636</v>
      </c>
    </row>
    <row r="171" spans="1:6" s="8" customFormat="1">
      <c r="A171" s="145">
        <v>32</v>
      </c>
      <c r="B171" s="146" t="s">
        <v>433</v>
      </c>
      <c r="C171" s="345">
        <v>160</v>
      </c>
      <c r="D171" s="147">
        <f>D172+D177+D185+D195+D196</f>
        <v>1725512</v>
      </c>
      <c r="E171" s="147">
        <f>E172+E177+E185+E195+E196</f>
        <v>1734395</v>
      </c>
      <c r="F171" s="150">
        <f t="shared" si="2"/>
        <v>100.5148037220257</v>
      </c>
    </row>
    <row r="172" spans="1:6" s="8" customFormat="1">
      <c r="A172" s="145">
        <v>321</v>
      </c>
      <c r="B172" s="146" t="s">
        <v>3359</v>
      </c>
      <c r="C172" s="345">
        <v>161</v>
      </c>
      <c r="D172" s="147">
        <f>SUM(D173:D176)</f>
        <v>84190</v>
      </c>
      <c r="E172" s="147">
        <f>SUM(E173:E176)</f>
        <v>100492</v>
      </c>
      <c r="F172" s="150">
        <f t="shared" si="2"/>
        <v>119.36334481529873</v>
      </c>
    </row>
    <row r="173" spans="1:6" s="8" customFormat="1">
      <c r="A173" s="145">
        <v>3211</v>
      </c>
      <c r="B173" s="146" t="s">
        <v>3243</v>
      </c>
      <c r="C173" s="345">
        <v>162</v>
      </c>
      <c r="D173" s="149">
        <v>35691</v>
      </c>
      <c r="E173" s="149">
        <v>45993</v>
      </c>
      <c r="F173" s="148">
        <f t="shared" si="2"/>
        <v>128.86441960158024</v>
      </c>
    </row>
    <row r="174" spans="1:6" s="8" customFormat="1">
      <c r="A174" s="145">
        <v>3212</v>
      </c>
      <c r="B174" s="146" t="s">
        <v>108</v>
      </c>
      <c r="C174" s="345">
        <v>163</v>
      </c>
      <c r="D174" s="149">
        <v>34505</v>
      </c>
      <c r="E174" s="149">
        <v>36339</v>
      </c>
      <c r="F174" s="148">
        <f t="shared" si="2"/>
        <v>105.31517171424431</v>
      </c>
    </row>
    <row r="175" spans="1:6" s="8" customFormat="1">
      <c r="A175" s="145">
        <v>3213</v>
      </c>
      <c r="B175" s="146" t="s">
        <v>2999</v>
      </c>
      <c r="C175" s="345">
        <v>164</v>
      </c>
      <c r="D175" s="149">
        <v>3478</v>
      </c>
      <c r="E175" s="149">
        <v>6368</v>
      </c>
      <c r="F175" s="148">
        <f t="shared" si="2"/>
        <v>183.09373202990224</v>
      </c>
    </row>
    <row r="176" spans="1:6" s="8" customFormat="1">
      <c r="A176" s="145">
        <v>3214</v>
      </c>
      <c r="B176" s="146" t="s">
        <v>2998</v>
      </c>
      <c r="C176" s="345">
        <v>165</v>
      </c>
      <c r="D176" s="149">
        <v>10516</v>
      </c>
      <c r="E176" s="149">
        <v>11792</v>
      </c>
      <c r="F176" s="148">
        <f t="shared" si="2"/>
        <v>112.13389121338912</v>
      </c>
    </row>
    <row r="177" spans="1:6" s="8" customFormat="1">
      <c r="A177" s="145">
        <v>322</v>
      </c>
      <c r="B177" s="146" t="s">
        <v>3360</v>
      </c>
      <c r="C177" s="345">
        <v>166</v>
      </c>
      <c r="D177" s="147">
        <f>SUM(D178:D184)</f>
        <v>937381</v>
      </c>
      <c r="E177" s="147">
        <f>SUM(E178:E184)</f>
        <v>932374</v>
      </c>
      <c r="F177" s="150">
        <f t="shared" si="2"/>
        <v>99.465852198839116</v>
      </c>
    </row>
    <row r="178" spans="1:6" s="8" customFormat="1">
      <c r="A178" s="145">
        <v>3221</v>
      </c>
      <c r="B178" s="146" t="s">
        <v>3000</v>
      </c>
      <c r="C178" s="345">
        <v>167</v>
      </c>
      <c r="D178" s="149">
        <v>117905</v>
      </c>
      <c r="E178" s="149">
        <v>105815</v>
      </c>
      <c r="F178" s="148">
        <f t="shared" si="2"/>
        <v>89.74598193460838</v>
      </c>
    </row>
    <row r="179" spans="1:6" s="8" customFormat="1">
      <c r="A179" s="145">
        <v>3222</v>
      </c>
      <c r="B179" s="146" t="s">
        <v>3001</v>
      </c>
      <c r="C179" s="345">
        <v>168</v>
      </c>
      <c r="D179" s="149">
        <v>499969</v>
      </c>
      <c r="E179" s="149">
        <v>516955</v>
      </c>
      <c r="F179" s="148">
        <f t="shared" si="2"/>
        <v>103.39741063945964</v>
      </c>
    </row>
    <row r="180" spans="1:6" s="8" customFormat="1">
      <c r="A180" s="145">
        <v>3223</v>
      </c>
      <c r="B180" s="146" t="s">
        <v>3002</v>
      </c>
      <c r="C180" s="345">
        <v>169</v>
      </c>
      <c r="D180" s="149">
        <v>268784</v>
      </c>
      <c r="E180" s="149">
        <v>246053</v>
      </c>
      <c r="F180" s="148">
        <f t="shared" si="2"/>
        <v>91.543023394249659</v>
      </c>
    </row>
    <row r="181" spans="1:6" s="8" customFormat="1">
      <c r="A181" s="145">
        <v>3224</v>
      </c>
      <c r="B181" s="146" t="s">
        <v>2236</v>
      </c>
      <c r="C181" s="345">
        <v>170</v>
      </c>
      <c r="D181" s="149">
        <v>24739</v>
      </c>
      <c r="E181" s="149">
        <v>21636</v>
      </c>
      <c r="F181" s="148">
        <f t="shared" si="2"/>
        <v>87.457051618901332</v>
      </c>
    </row>
    <row r="182" spans="1:6" s="8" customFormat="1">
      <c r="A182" s="145">
        <v>3225</v>
      </c>
      <c r="B182" s="146" t="s">
        <v>504</v>
      </c>
      <c r="C182" s="345">
        <v>171</v>
      </c>
      <c r="D182" s="149">
        <v>18594</v>
      </c>
      <c r="E182" s="149">
        <v>34175</v>
      </c>
      <c r="F182" s="148">
        <f t="shared" si="2"/>
        <v>183.79584812305046</v>
      </c>
    </row>
    <row r="183" spans="1:6" s="8" customFormat="1">
      <c r="A183" s="145">
        <v>3226</v>
      </c>
      <c r="B183" s="146" t="s">
        <v>2311</v>
      </c>
      <c r="C183" s="345">
        <v>172</v>
      </c>
      <c r="D183" s="149">
        <v>0</v>
      </c>
      <c r="E183" s="149">
        <v>0</v>
      </c>
      <c r="F183" s="148" t="str">
        <f t="shared" si="2"/>
        <v>-</v>
      </c>
    </row>
    <row r="184" spans="1:6" s="8" customFormat="1">
      <c r="A184" s="145">
        <v>3227</v>
      </c>
      <c r="B184" s="146" t="s">
        <v>3583</v>
      </c>
      <c r="C184" s="345">
        <v>173</v>
      </c>
      <c r="D184" s="149">
        <v>7390</v>
      </c>
      <c r="E184" s="149">
        <v>7740</v>
      </c>
      <c r="F184" s="148">
        <f t="shared" si="2"/>
        <v>104.73612990527741</v>
      </c>
    </row>
    <row r="185" spans="1:6" s="8" customFormat="1">
      <c r="A185" s="145">
        <v>323</v>
      </c>
      <c r="B185" s="146" t="s">
        <v>2312</v>
      </c>
      <c r="C185" s="345">
        <v>174</v>
      </c>
      <c r="D185" s="147">
        <f>SUM(D186:D194)</f>
        <v>551661</v>
      </c>
      <c r="E185" s="147">
        <f>SUM(E186:E194)</f>
        <v>637188</v>
      </c>
      <c r="F185" s="150">
        <f t="shared" si="2"/>
        <v>115.50354293669483</v>
      </c>
    </row>
    <row r="186" spans="1:6" s="8" customFormat="1">
      <c r="A186" s="145">
        <v>3231</v>
      </c>
      <c r="B186" s="146" t="s">
        <v>855</v>
      </c>
      <c r="C186" s="345">
        <v>175</v>
      </c>
      <c r="D186" s="149">
        <v>37929</v>
      </c>
      <c r="E186" s="149">
        <v>47574</v>
      </c>
      <c r="F186" s="148">
        <f t="shared" si="2"/>
        <v>125.42909119670963</v>
      </c>
    </row>
    <row r="187" spans="1:6" s="8" customFormat="1">
      <c r="A187" s="145">
        <v>3232</v>
      </c>
      <c r="B187" s="146" t="s">
        <v>3870</v>
      </c>
      <c r="C187" s="345">
        <v>176</v>
      </c>
      <c r="D187" s="149">
        <v>375318</v>
      </c>
      <c r="E187" s="149">
        <v>470447</v>
      </c>
      <c r="F187" s="148">
        <f t="shared" si="2"/>
        <v>125.34623972204903</v>
      </c>
    </row>
    <row r="188" spans="1:6" s="8" customFormat="1">
      <c r="A188" s="145">
        <v>3233</v>
      </c>
      <c r="B188" s="146" t="s">
        <v>3871</v>
      </c>
      <c r="C188" s="345">
        <v>177</v>
      </c>
      <c r="D188" s="149">
        <v>9923</v>
      </c>
      <c r="E188" s="149">
        <v>3213</v>
      </c>
      <c r="F188" s="148">
        <f t="shared" si="2"/>
        <v>32.379320769928448</v>
      </c>
    </row>
    <row r="189" spans="1:6" s="8" customFormat="1">
      <c r="A189" s="145">
        <v>3234</v>
      </c>
      <c r="B189" s="146" t="s">
        <v>3872</v>
      </c>
      <c r="C189" s="345">
        <v>178</v>
      </c>
      <c r="D189" s="149">
        <v>60582</v>
      </c>
      <c r="E189" s="149">
        <v>58831</v>
      </c>
      <c r="F189" s="148">
        <f t="shared" si="2"/>
        <v>97.109702551913117</v>
      </c>
    </row>
    <row r="190" spans="1:6" s="8" customFormat="1">
      <c r="A190" s="145">
        <v>3235</v>
      </c>
      <c r="B190" s="146" t="s">
        <v>3873</v>
      </c>
      <c r="C190" s="345">
        <v>179</v>
      </c>
      <c r="D190" s="149">
        <v>0</v>
      </c>
      <c r="E190" s="149">
        <v>625</v>
      </c>
      <c r="F190" s="148" t="str">
        <f t="shared" si="2"/>
        <v>-</v>
      </c>
    </row>
    <row r="191" spans="1:6" s="8" customFormat="1">
      <c r="A191" s="145">
        <v>3236</v>
      </c>
      <c r="B191" s="146" t="s">
        <v>3874</v>
      </c>
      <c r="C191" s="345">
        <v>180</v>
      </c>
      <c r="D191" s="149">
        <v>14432</v>
      </c>
      <c r="E191" s="149">
        <v>11565</v>
      </c>
      <c r="F191" s="148">
        <f t="shared" si="2"/>
        <v>80.134423503325948</v>
      </c>
    </row>
    <row r="192" spans="1:6" s="8" customFormat="1">
      <c r="A192" s="145">
        <v>3237</v>
      </c>
      <c r="B192" s="146" t="s">
        <v>3875</v>
      </c>
      <c r="C192" s="345">
        <v>181</v>
      </c>
      <c r="D192" s="149">
        <v>30642</v>
      </c>
      <c r="E192" s="149">
        <v>26232</v>
      </c>
      <c r="F192" s="148">
        <f t="shared" si="2"/>
        <v>85.607989034658317</v>
      </c>
    </row>
    <row r="193" spans="1:6" s="8" customFormat="1">
      <c r="A193" s="145">
        <v>3238</v>
      </c>
      <c r="B193" s="146" t="s">
        <v>702</v>
      </c>
      <c r="C193" s="345">
        <v>182</v>
      </c>
      <c r="D193" s="149">
        <v>12468</v>
      </c>
      <c r="E193" s="149">
        <v>11260</v>
      </c>
      <c r="F193" s="148">
        <f t="shared" si="2"/>
        <v>90.311196663458446</v>
      </c>
    </row>
    <row r="194" spans="1:6" s="8" customFormat="1">
      <c r="A194" s="145">
        <v>3239</v>
      </c>
      <c r="B194" s="146" t="s">
        <v>703</v>
      </c>
      <c r="C194" s="345">
        <v>183</v>
      </c>
      <c r="D194" s="149">
        <v>10367</v>
      </c>
      <c r="E194" s="149">
        <v>7441</v>
      </c>
      <c r="F194" s="148">
        <f t="shared" si="2"/>
        <v>71.775827143821743</v>
      </c>
    </row>
    <row r="195" spans="1:6" s="8" customFormat="1">
      <c r="A195" s="145">
        <v>324</v>
      </c>
      <c r="B195" s="146" t="s">
        <v>3584</v>
      </c>
      <c r="C195" s="345">
        <v>184</v>
      </c>
      <c r="D195" s="149">
        <v>443</v>
      </c>
      <c r="E195" s="149">
        <v>146</v>
      </c>
      <c r="F195" s="148">
        <f t="shared" si="2"/>
        <v>32.957110609480807</v>
      </c>
    </row>
    <row r="196" spans="1:6" s="8" customFormat="1">
      <c r="A196" s="145">
        <v>329</v>
      </c>
      <c r="B196" s="146" t="s">
        <v>434</v>
      </c>
      <c r="C196" s="345">
        <v>185</v>
      </c>
      <c r="D196" s="147">
        <f>SUM(D197:D203)</f>
        <v>151837</v>
      </c>
      <c r="E196" s="147">
        <f>SUM(E197:E203)</f>
        <v>64195</v>
      </c>
      <c r="F196" s="150">
        <f t="shared" si="2"/>
        <v>42.278891179356812</v>
      </c>
    </row>
    <row r="197" spans="1:6" s="8" customFormat="1">
      <c r="A197" s="145">
        <v>3291</v>
      </c>
      <c r="B197" s="151" t="s">
        <v>1965</v>
      </c>
      <c r="C197" s="345">
        <v>186</v>
      </c>
      <c r="D197" s="149">
        <v>0</v>
      </c>
      <c r="E197" s="149">
        <v>0</v>
      </c>
      <c r="F197" s="148" t="str">
        <f t="shared" si="2"/>
        <v>-</v>
      </c>
    </row>
    <row r="198" spans="1:6" s="8" customFormat="1">
      <c r="A198" s="145">
        <v>3292</v>
      </c>
      <c r="B198" s="146" t="s">
        <v>1966</v>
      </c>
      <c r="C198" s="345">
        <v>187</v>
      </c>
      <c r="D198" s="149">
        <v>5356</v>
      </c>
      <c r="E198" s="149">
        <v>4658</v>
      </c>
      <c r="F198" s="148">
        <f t="shared" si="2"/>
        <v>86.967886482449586</v>
      </c>
    </row>
    <row r="199" spans="1:6" s="8" customFormat="1">
      <c r="A199" s="145">
        <v>3293</v>
      </c>
      <c r="B199" s="146" t="s">
        <v>1967</v>
      </c>
      <c r="C199" s="345">
        <v>188</v>
      </c>
      <c r="D199" s="149">
        <v>658</v>
      </c>
      <c r="E199" s="149">
        <v>331</v>
      </c>
      <c r="F199" s="148">
        <f t="shared" si="2"/>
        <v>50.303951367781153</v>
      </c>
    </row>
    <row r="200" spans="1:6" s="8" customFormat="1">
      <c r="A200" s="145">
        <v>3294</v>
      </c>
      <c r="B200" s="146" t="s">
        <v>2313</v>
      </c>
      <c r="C200" s="345">
        <v>189</v>
      </c>
      <c r="D200" s="149">
        <v>1515</v>
      </c>
      <c r="E200" s="149">
        <v>1510</v>
      </c>
      <c r="F200" s="148">
        <f t="shared" si="2"/>
        <v>99.669966996699671</v>
      </c>
    </row>
    <row r="201" spans="1:6" s="8" customFormat="1">
      <c r="A201" s="145">
        <v>3295</v>
      </c>
      <c r="B201" s="146" t="s">
        <v>3585</v>
      </c>
      <c r="C201" s="345">
        <v>190</v>
      </c>
      <c r="D201" s="149">
        <v>120</v>
      </c>
      <c r="E201" s="149">
        <v>11835</v>
      </c>
      <c r="F201" s="148">
        <f t="shared" si="2"/>
        <v>9862.5</v>
      </c>
    </row>
    <row r="202" spans="1:6" s="8" customFormat="1">
      <c r="A202" s="145" t="s">
        <v>1074</v>
      </c>
      <c r="B202" s="146" t="s">
        <v>1075</v>
      </c>
      <c r="C202" s="345">
        <v>191</v>
      </c>
      <c r="D202" s="149">
        <v>0</v>
      </c>
      <c r="E202" s="149">
        <v>0</v>
      </c>
      <c r="F202" s="148" t="str">
        <f t="shared" si="2"/>
        <v>-</v>
      </c>
    </row>
    <row r="203" spans="1:6" s="8" customFormat="1">
      <c r="A203" s="145">
        <v>3299</v>
      </c>
      <c r="B203" s="146" t="s">
        <v>1968</v>
      </c>
      <c r="C203" s="345">
        <v>192</v>
      </c>
      <c r="D203" s="149">
        <v>144188</v>
      </c>
      <c r="E203" s="149">
        <v>45861</v>
      </c>
      <c r="F203" s="148">
        <f t="shared" si="2"/>
        <v>31.80639165533886</v>
      </c>
    </row>
    <row r="204" spans="1:6" s="8" customFormat="1">
      <c r="A204" s="145">
        <v>34</v>
      </c>
      <c r="B204" s="151" t="s">
        <v>435</v>
      </c>
      <c r="C204" s="345">
        <v>193</v>
      </c>
      <c r="D204" s="147">
        <f>D205+D210+D218</f>
        <v>14836</v>
      </c>
      <c r="E204" s="147">
        <f>E205+E210+E218</f>
        <v>12173</v>
      </c>
      <c r="F204" s="150">
        <f t="shared" si="2"/>
        <v>82.050417902399559</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v>0</v>
      </c>
      <c r="E206" s="149">
        <v>0</v>
      </c>
      <c r="F206" s="148" t="str">
        <f t="shared" ref="F206:F269" si="3">IF(D206&lt;&gt;0,IF(E206/D206&gt;=100,"&gt;&gt;100",E206/D206*100),"-")</f>
        <v>-</v>
      </c>
    </row>
    <row r="207" spans="1:6" s="8" customFormat="1">
      <c r="A207" s="145">
        <v>3412</v>
      </c>
      <c r="B207" s="146" t="s">
        <v>1970</v>
      </c>
      <c r="C207" s="345">
        <v>196</v>
      </c>
      <c r="D207" s="149">
        <v>0</v>
      </c>
      <c r="E207" s="149">
        <v>0</v>
      </c>
      <c r="F207" s="148" t="str">
        <f t="shared" si="3"/>
        <v>-</v>
      </c>
    </row>
    <row r="208" spans="1:6" s="8" customFormat="1">
      <c r="A208" s="145">
        <v>3413</v>
      </c>
      <c r="B208" s="146" t="s">
        <v>356</v>
      </c>
      <c r="C208" s="345">
        <v>197</v>
      </c>
      <c r="D208" s="149">
        <v>0</v>
      </c>
      <c r="E208" s="149">
        <v>0</v>
      </c>
      <c r="F208" s="148" t="str">
        <f t="shared" si="3"/>
        <v>-</v>
      </c>
    </row>
    <row r="209" spans="1:6" s="8" customFormat="1">
      <c r="A209" s="145">
        <v>3419</v>
      </c>
      <c r="B209" s="146" t="s">
        <v>357</v>
      </c>
      <c r="C209" s="345">
        <v>198</v>
      </c>
      <c r="D209" s="149">
        <v>0</v>
      </c>
      <c r="E209" s="149">
        <v>0</v>
      </c>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v>0</v>
      </c>
      <c r="E211" s="149">
        <v>0</v>
      </c>
      <c r="F211" s="148" t="str">
        <f t="shared" si="3"/>
        <v>-</v>
      </c>
    </row>
    <row r="212" spans="1:6" s="8" customFormat="1" ht="24">
      <c r="A212" s="145">
        <v>3422</v>
      </c>
      <c r="B212" s="154" t="s">
        <v>2180</v>
      </c>
      <c r="C212" s="345">
        <v>201</v>
      </c>
      <c r="D212" s="149">
        <v>0</v>
      </c>
      <c r="E212" s="149">
        <v>0</v>
      </c>
      <c r="F212" s="148" t="str">
        <f t="shared" si="3"/>
        <v>-</v>
      </c>
    </row>
    <row r="213" spans="1:6" s="8" customFormat="1" ht="24">
      <c r="A213" s="145">
        <v>3423</v>
      </c>
      <c r="B213" s="154" t="s">
        <v>2181</v>
      </c>
      <c r="C213" s="345">
        <v>202</v>
      </c>
      <c r="D213" s="149">
        <v>0</v>
      </c>
      <c r="E213" s="149">
        <v>0</v>
      </c>
      <c r="F213" s="148" t="str">
        <f t="shared" si="3"/>
        <v>-</v>
      </c>
    </row>
    <row r="214" spans="1:6" s="8" customFormat="1">
      <c r="A214" s="145">
        <v>3425</v>
      </c>
      <c r="B214" s="146" t="s">
        <v>72</v>
      </c>
      <c r="C214" s="345">
        <v>203</v>
      </c>
      <c r="D214" s="149">
        <v>0</v>
      </c>
      <c r="E214" s="149">
        <v>0</v>
      </c>
      <c r="F214" s="148" t="str">
        <f t="shared" si="3"/>
        <v>-</v>
      </c>
    </row>
    <row r="215" spans="1:6" s="8" customFormat="1">
      <c r="A215" s="145">
        <v>3426</v>
      </c>
      <c r="B215" s="146" t="s">
        <v>73</v>
      </c>
      <c r="C215" s="345">
        <v>204</v>
      </c>
      <c r="D215" s="149">
        <v>0</v>
      </c>
      <c r="E215" s="149">
        <v>0</v>
      </c>
      <c r="F215" s="148" t="str">
        <f t="shared" si="3"/>
        <v>-</v>
      </c>
    </row>
    <row r="216" spans="1:6" s="8" customFormat="1">
      <c r="A216" s="145">
        <v>3427</v>
      </c>
      <c r="B216" s="146" t="s">
        <v>74</v>
      </c>
      <c r="C216" s="345">
        <v>205</v>
      </c>
      <c r="D216" s="149">
        <v>0</v>
      </c>
      <c r="E216" s="149">
        <v>0</v>
      </c>
      <c r="F216" s="148" t="str">
        <f t="shared" si="3"/>
        <v>-</v>
      </c>
    </row>
    <row r="217" spans="1:6" s="8" customFormat="1">
      <c r="A217" s="145">
        <v>3428</v>
      </c>
      <c r="B217" s="146" t="s">
        <v>4277</v>
      </c>
      <c r="C217" s="345">
        <v>206</v>
      </c>
      <c r="D217" s="149">
        <v>0</v>
      </c>
      <c r="E217" s="149">
        <v>0</v>
      </c>
      <c r="F217" s="148" t="str">
        <f t="shared" si="3"/>
        <v>-</v>
      </c>
    </row>
    <row r="218" spans="1:6" s="8" customFormat="1">
      <c r="A218" s="145">
        <v>343</v>
      </c>
      <c r="B218" s="146" t="s">
        <v>438</v>
      </c>
      <c r="C218" s="345">
        <v>207</v>
      </c>
      <c r="D218" s="147">
        <f>SUM(D219:D222)</f>
        <v>14836</v>
      </c>
      <c r="E218" s="147">
        <f>SUM(E219:E222)</f>
        <v>12173</v>
      </c>
      <c r="F218" s="150">
        <f t="shared" si="3"/>
        <v>82.050417902399559</v>
      </c>
    </row>
    <row r="219" spans="1:6" s="8" customFormat="1">
      <c r="A219" s="145">
        <v>3431</v>
      </c>
      <c r="B219" s="151" t="s">
        <v>3587</v>
      </c>
      <c r="C219" s="345">
        <v>208</v>
      </c>
      <c r="D219" s="149">
        <v>14836</v>
      </c>
      <c r="E219" s="149">
        <v>12173</v>
      </c>
      <c r="F219" s="148">
        <f t="shared" si="3"/>
        <v>82.050417902399559</v>
      </c>
    </row>
    <row r="220" spans="1:6" s="8" customFormat="1">
      <c r="A220" s="145">
        <v>3432</v>
      </c>
      <c r="B220" s="146" t="s">
        <v>75</v>
      </c>
      <c r="C220" s="345">
        <v>209</v>
      </c>
      <c r="D220" s="149">
        <v>0</v>
      </c>
      <c r="E220" s="149">
        <v>0</v>
      </c>
      <c r="F220" s="148" t="str">
        <f t="shared" si="3"/>
        <v>-</v>
      </c>
    </row>
    <row r="221" spans="1:6" s="8" customFormat="1">
      <c r="A221" s="145">
        <v>3433</v>
      </c>
      <c r="B221" s="146" t="s">
        <v>1860</v>
      </c>
      <c r="C221" s="345">
        <v>210</v>
      </c>
      <c r="D221" s="149">
        <v>0</v>
      </c>
      <c r="E221" s="149">
        <v>0</v>
      </c>
      <c r="F221" s="148" t="str">
        <f t="shared" si="3"/>
        <v>-</v>
      </c>
    </row>
    <row r="222" spans="1:6" s="8" customFormat="1">
      <c r="A222" s="145">
        <v>3434</v>
      </c>
      <c r="B222" s="146" t="s">
        <v>1861</v>
      </c>
      <c r="C222" s="345">
        <v>211</v>
      </c>
      <c r="D222" s="149">
        <v>0</v>
      </c>
      <c r="E222" s="149">
        <v>0</v>
      </c>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v>0</v>
      </c>
      <c r="E225" s="149">
        <v>0</v>
      </c>
      <c r="F225" s="148" t="str">
        <f t="shared" si="3"/>
        <v>-</v>
      </c>
    </row>
    <row r="226" spans="1:6" s="8" customFormat="1">
      <c r="A226" s="145">
        <v>3512</v>
      </c>
      <c r="B226" s="146" t="s">
        <v>3938</v>
      </c>
      <c r="C226" s="345">
        <v>215</v>
      </c>
      <c r="D226" s="149">
        <v>0</v>
      </c>
      <c r="E226" s="149">
        <v>0</v>
      </c>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v>0</v>
      </c>
      <c r="E228" s="149">
        <v>0</v>
      </c>
      <c r="F228" s="148" t="str">
        <f t="shared" si="3"/>
        <v>-</v>
      </c>
    </row>
    <row r="229" spans="1:6" s="8" customFormat="1">
      <c r="A229" s="145">
        <v>3522</v>
      </c>
      <c r="B229" s="146" t="s">
        <v>459</v>
      </c>
      <c r="C229" s="345">
        <v>218</v>
      </c>
      <c r="D229" s="149">
        <v>0</v>
      </c>
      <c r="E229" s="149">
        <v>0</v>
      </c>
      <c r="F229" s="148" t="str">
        <f t="shared" si="3"/>
        <v>-</v>
      </c>
    </row>
    <row r="230" spans="1:6" s="8" customFormat="1">
      <c r="A230" s="145">
        <v>3523</v>
      </c>
      <c r="B230" s="146" t="s">
        <v>2074</v>
      </c>
      <c r="C230" s="345">
        <v>219</v>
      </c>
      <c r="D230" s="149">
        <v>0</v>
      </c>
      <c r="E230" s="149">
        <v>0</v>
      </c>
      <c r="F230" s="148" t="str">
        <f t="shared" si="3"/>
        <v>-</v>
      </c>
    </row>
    <row r="231" spans="1:6" s="8" customFormat="1" ht="24">
      <c r="A231" s="152" t="s">
        <v>460</v>
      </c>
      <c r="B231" s="153" t="s">
        <v>461</v>
      </c>
      <c r="C231" s="345">
        <v>220</v>
      </c>
      <c r="D231" s="149">
        <v>0</v>
      </c>
      <c r="E231" s="149">
        <v>0</v>
      </c>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v>0</v>
      </c>
      <c r="E234" s="149">
        <v>0</v>
      </c>
      <c r="F234" s="148" t="str">
        <f t="shared" si="3"/>
        <v>-</v>
      </c>
    </row>
    <row r="235" spans="1:6" s="8" customFormat="1">
      <c r="A235" s="145">
        <v>3612</v>
      </c>
      <c r="B235" s="146" t="s">
        <v>3940</v>
      </c>
      <c r="C235" s="345">
        <v>224</v>
      </c>
      <c r="D235" s="149">
        <v>0</v>
      </c>
      <c r="E235" s="149">
        <v>0</v>
      </c>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v>0</v>
      </c>
      <c r="E237" s="149">
        <v>0</v>
      </c>
      <c r="F237" s="148" t="str">
        <f t="shared" si="3"/>
        <v>-</v>
      </c>
    </row>
    <row r="238" spans="1:6" s="8" customFormat="1">
      <c r="A238" s="145">
        <v>3622</v>
      </c>
      <c r="B238" s="146" t="s">
        <v>1319</v>
      </c>
      <c r="C238" s="345">
        <v>227</v>
      </c>
      <c r="D238" s="149">
        <v>0</v>
      </c>
      <c r="E238" s="149">
        <v>0</v>
      </c>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v>0</v>
      </c>
      <c r="E240" s="149">
        <v>0</v>
      </c>
      <c r="F240" s="148" t="str">
        <f t="shared" si="3"/>
        <v>-</v>
      </c>
    </row>
    <row r="241" spans="1:6" s="8" customFormat="1">
      <c r="A241" s="145">
        <v>3632</v>
      </c>
      <c r="B241" s="146" t="s">
        <v>1636</v>
      </c>
      <c r="C241" s="345">
        <v>230</v>
      </c>
      <c r="D241" s="149">
        <v>0</v>
      </c>
      <c r="E241" s="149">
        <v>0</v>
      </c>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v>0</v>
      </c>
      <c r="E243" s="149">
        <v>0</v>
      </c>
      <c r="F243" s="148" t="str">
        <f t="shared" si="3"/>
        <v>-</v>
      </c>
    </row>
    <row r="244" spans="1:6" s="8" customFormat="1">
      <c r="A244" s="145" t="s">
        <v>83</v>
      </c>
      <c r="B244" s="146" t="s">
        <v>84</v>
      </c>
      <c r="C244" s="345">
        <v>233</v>
      </c>
      <c r="D244" s="149">
        <v>0</v>
      </c>
      <c r="E244" s="149">
        <v>0</v>
      </c>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v>0</v>
      </c>
      <c r="E246" s="149">
        <v>0</v>
      </c>
      <c r="F246" s="148" t="str">
        <f t="shared" si="3"/>
        <v>-</v>
      </c>
    </row>
    <row r="247" spans="1:6" s="8" customFormat="1" ht="24">
      <c r="A247" s="152">
        <v>3673</v>
      </c>
      <c r="B247" s="153" t="s">
        <v>464</v>
      </c>
      <c r="C247" s="345">
        <v>236</v>
      </c>
      <c r="D247" s="149">
        <v>0</v>
      </c>
      <c r="E247" s="149">
        <v>0</v>
      </c>
      <c r="F247" s="148"/>
    </row>
    <row r="248" spans="1:6" s="8" customFormat="1" ht="24">
      <c r="A248" s="152">
        <v>3674</v>
      </c>
      <c r="B248" s="153" t="s">
        <v>465</v>
      </c>
      <c r="C248" s="345">
        <v>237</v>
      </c>
      <c r="D248" s="149">
        <v>0</v>
      </c>
      <c r="E248" s="149">
        <v>0</v>
      </c>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v>0</v>
      </c>
      <c r="E250" s="149">
        <v>0</v>
      </c>
      <c r="F250" s="148" t="str">
        <f t="shared" si="3"/>
        <v>-</v>
      </c>
    </row>
    <row r="251" spans="1:6" s="8" customFormat="1">
      <c r="A251" s="145" t="s">
        <v>2720</v>
      </c>
      <c r="B251" s="146" t="s">
        <v>2721</v>
      </c>
      <c r="C251" s="345">
        <v>240</v>
      </c>
      <c r="D251" s="149">
        <v>0</v>
      </c>
      <c r="E251" s="149">
        <v>0</v>
      </c>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v>0</v>
      </c>
      <c r="E253" s="149">
        <v>0</v>
      </c>
      <c r="F253" s="148"/>
    </row>
    <row r="254" spans="1:6" s="8" customFormat="1">
      <c r="A254" s="152" t="s">
        <v>470</v>
      </c>
      <c r="B254" s="153" t="s">
        <v>925</v>
      </c>
      <c r="C254" s="345">
        <v>243</v>
      </c>
      <c r="D254" s="149">
        <v>0</v>
      </c>
      <c r="E254" s="149">
        <v>0</v>
      </c>
      <c r="F254" s="148"/>
    </row>
    <row r="255" spans="1:6" s="8" customFormat="1" ht="24">
      <c r="A255" s="152" t="s">
        <v>471</v>
      </c>
      <c r="B255" s="153" t="s">
        <v>926</v>
      </c>
      <c r="C255" s="345">
        <v>244</v>
      </c>
      <c r="D255" s="149">
        <v>0</v>
      </c>
      <c r="E255" s="149">
        <v>0</v>
      </c>
      <c r="F255" s="148"/>
    </row>
    <row r="256" spans="1:6" s="8" customFormat="1" ht="24">
      <c r="A256" s="152" t="s">
        <v>472</v>
      </c>
      <c r="B256" s="153" t="s">
        <v>927</v>
      </c>
      <c r="C256" s="345">
        <v>245</v>
      </c>
      <c r="D256" s="149">
        <v>0</v>
      </c>
      <c r="E256" s="149">
        <v>0</v>
      </c>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v>0</v>
      </c>
      <c r="E259" s="149">
        <v>0</v>
      </c>
      <c r="F259" s="148" t="str">
        <f t="shared" si="3"/>
        <v>-</v>
      </c>
    </row>
    <row r="260" spans="1:6" s="8" customFormat="1" ht="24">
      <c r="A260" s="145">
        <v>3712</v>
      </c>
      <c r="B260" s="146" t="s">
        <v>3477</v>
      </c>
      <c r="C260" s="345">
        <v>249</v>
      </c>
      <c r="D260" s="149">
        <v>0</v>
      </c>
      <c r="E260" s="149">
        <v>0</v>
      </c>
      <c r="F260" s="148" t="str">
        <f t="shared" si="3"/>
        <v>-</v>
      </c>
    </row>
    <row r="261" spans="1:6" s="8" customFormat="1">
      <c r="A261" s="145" t="s">
        <v>3478</v>
      </c>
      <c r="B261" s="146" t="s">
        <v>3479</v>
      </c>
      <c r="C261" s="345">
        <v>250</v>
      </c>
      <c r="D261" s="149">
        <v>0</v>
      </c>
      <c r="E261" s="149">
        <v>0</v>
      </c>
      <c r="F261" s="148" t="str">
        <f t="shared" si="3"/>
        <v>-</v>
      </c>
    </row>
    <row r="262" spans="1:6" s="8" customFormat="1">
      <c r="A262" s="145" t="s">
        <v>3480</v>
      </c>
      <c r="B262" s="146" t="s">
        <v>3481</v>
      </c>
      <c r="C262" s="345">
        <v>251</v>
      </c>
      <c r="D262" s="149">
        <v>0</v>
      </c>
      <c r="E262" s="149">
        <v>0</v>
      </c>
      <c r="F262" s="148" t="str">
        <f t="shared" si="3"/>
        <v>-</v>
      </c>
    </row>
    <row r="263" spans="1:6" s="8" customFormat="1">
      <c r="A263" s="152" t="s">
        <v>474</v>
      </c>
      <c r="B263" s="153" t="s">
        <v>1808</v>
      </c>
      <c r="C263" s="345">
        <v>252</v>
      </c>
      <c r="D263" s="149">
        <v>0</v>
      </c>
      <c r="E263" s="149">
        <v>0</v>
      </c>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v>0</v>
      </c>
      <c r="E265" s="149">
        <v>0</v>
      </c>
      <c r="F265" s="148" t="str">
        <f t="shared" si="3"/>
        <v>-</v>
      </c>
    </row>
    <row r="266" spans="1:6" s="8" customFormat="1">
      <c r="A266" s="145">
        <v>3722</v>
      </c>
      <c r="B266" s="146" t="s">
        <v>1065</v>
      </c>
      <c r="C266" s="345">
        <v>255</v>
      </c>
      <c r="D266" s="149">
        <v>0</v>
      </c>
      <c r="E266" s="149">
        <v>0</v>
      </c>
      <c r="F266" s="148" t="str">
        <f t="shared" si="3"/>
        <v>-</v>
      </c>
    </row>
    <row r="267" spans="1:6" s="8" customFormat="1">
      <c r="A267" s="152" t="s">
        <v>1810</v>
      </c>
      <c r="B267" s="153" t="s">
        <v>1811</v>
      </c>
      <c r="C267" s="345">
        <v>256</v>
      </c>
      <c r="D267" s="149">
        <v>0</v>
      </c>
      <c r="E267" s="149">
        <v>0</v>
      </c>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v>0</v>
      </c>
      <c r="E270" s="149">
        <v>0</v>
      </c>
      <c r="F270" s="148" t="str">
        <f t="shared" ref="F270:F299" si="4">IF(D270&lt;&gt;0,IF(E270/D270&gt;=100,"&gt;&gt;100",E270/D270*100),"-")</f>
        <v>-</v>
      </c>
    </row>
    <row r="271" spans="1:6" s="8" customFormat="1">
      <c r="A271" s="145">
        <v>3812</v>
      </c>
      <c r="B271" s="146" t="s">
        <v>1973</v>
      </c>
      <c r="C271" s="345">
        <v>260</v>
      </c>
      <c r="D271" s="149">
        <v>0</v>
      </c>
      <c r="E271" s="149">
        <v>0</v>
      </c>
      <c r="F271" s="148" t="str">
        <f t="shared" si="4"/>
        <v>-</v>
      </c>
    </row>
    <row r="272" spans="1:6" s="8" customFormat="1">
      <c r="A272" s="152" t="s">
        <v>1550</v>
      </c>
      <c r="B272" s="153" t="s">
        <v>1551</v>
      </c>
      <c r="C272" s="345">
        <v>261</v>
      </c>
      <c r="D272" s="149">
        <v>0</v>
      </c>
      <c r="E272" s="149">
        <v>0</v>
      </c>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v>0</v>
      </c>
      <c r="E274" s="149">
        <v>0</v>
      </c>
      <c r="F274" s="148" t="str">
        <f t="shared" si="4"/>
        <v>-</v>
      </c>
    </row>
    <row r="275" spans="1:6" s="8" customFormat="1">
      <c r="A275" s="145">
        <v>3822</v>
      </c>
      <c r="B275" s="146" t="s">
        <v>1975</v>
      </c>
      <c r="C275" s="345">
        <v>264</v>
      </c>
      <c r="D275" s="149">
        <v>0</v>
      </c>
      <c r="E275" s="149">
        <v>0</v>
      </c>
      <c r="F275" s="148" t="str">
        <f t="shared" si="4"/>
        <v>-</v>
      </c>
    </row>
    <row r="276" spans="1:6" s="8" customFormat="1">
      <c r="A276" s="152" t="s">
        <v>1553</v>
      </c>
      <c r="B276" s="153" t="s">
        <v>1554</v>
      </c>
      <c r="C276" s="345">
        <v>265</v>
      </c>
      <c r="D276" s="149">
        <v>0</v>
      </c>
      <c r="E276" s="149">
        <v>0</v>
      </c>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v>0</v>
      </c>
      <c r="E278" s="149">
        <v>0</v>
      </c>
      <c r="F278" s="148" t="str">
        <f t="shared" si="4"/>
        <v>-</v>
      </c>
    </row>
    <row r="279" spans="1:6" s="8" customFormat="1">
      <c r="A279" s="145">
        <v>3832</v>
      </c>
      <c r="B279" s="146" t="s">
        <v>1976</v>
      </c>
      <c r="C279" s="345">
        <v>268</v>
      </c>
      <c r="D279" s="149">
        <v>0</v>
      </c>
      <c r="E279" s="149">
        <v>0</v>
      </c>
      <c r="F279" s="148" t="str">
        <f t="shared" si="4"/>
        <v>-</v>
      </c>
    </row>
    <row r="280" spans="1:6" s="8" customFormat="1">
      <c r="A280" s="145">
        <v>3833</v>
      </c>
      <c r="B280" s="146" t="s">
        <v>2707</v>
      </c>
      <c r="C280" s="345">
        <v>269</v>
      </c>
      <c r="D280" s="149">
        <v>0</v>
      </c>
      <c r="E280" s="149">
        <v>0</v>
      </c>
      <c r="F280" s="148" t="str">
        <f t="shared" si="4"/>
        <v>-</v>
      </c>
    </row>
    <row r="281" spans="1:6" s="8" customFormat="1">
      <c r="A281" s="145">
        <v>3834</v>
      </c>
      <c r="B281" s="146" t="s">
        <v>2708</v>
      </c>
      <c r="C281" s="345">
        <v>270</v>
      </c>
      <c r="D281" s="149">
        <v>0</v>
      </c>
      <c r="E281" s="149">
        <v>0</v>
      </c>
      <c r="F281" s="148" t="str">
        <f t="shared" si="4"/>
        <v>-</v>
      </c>
    </row>
    <row r="282" spans="1:6" s="8" customFormat="1">
      <c r="A282" s="145" t="s">
        <v>1546</v>
      </c>
      <c r="B282" s="146" t="s">
        <v>1501</v>
      </c>
      <c r="C282" s="345">
        <v>271</v>
      </c>
      <c r="D282" s="149">
        <v>0</v>
      </c>
      <c r="E282" s="149">
        <v>0</v>
      </c>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v>0</v>
      </c>
      <c r="E284" s="149">
        <v>0</v>
      </c>
      <c r="F284" s="148" t="str">
        <f t="shared" si="4"/>
        <v>-</v>
      </c>
    </row>
    <row r="285" spans="1:6" s="8" customFormat="1" ht="24">
      <c r="A285" s="145">
        <v>3862</v>
      </c>
      <c r="B285" s="146" t="s">
        <v>2710</v>
      </c>
      <c r="C285" s="345">
        <v>274</v>
      </c>
      <c r="D285" s="149">
        <v>0</v>
      </c>
      <c r="E285" s="149">
        <v>0</v>
      </c>
      <c r="F285" s="148" t="str">
        <f t="shared" si="4"/>
        <v>-</v>
      </c>
    </row>
    <row r="286" spans="1:6" s="8" customFormat="1">
      <c r="A286" s="145">
        <v>3863</v>
      </c>
      <c r="B286" s="146" t="s">
        <v>2711</v>
      </c>
      <c r="C286" s="345">
        <v>275</v>
      </c>
      <c r="D286" s="149">
        <v>0</v>
      </c>
      <c r="E286" s="149">
        <v>0</v>
      </c>
      <c r="F286" s="148" t="str">
        <f t="shared" si="4"/>
        <v>-</v>
      </c>
    </row>
    <row r="287" spans="1:6" s="8" customFormat="1">
      <c r="A287" s="152" t="s">
        <v>1556</v>
      </c>
      <c r="B287" s="153" t="s">
        <v>1557</v>
      </c>
      <c r="C287" s="345">
        <v>276</v>
      </c>
      <c r="D287" s="149">
        <v>0</v>
      </c>
      <c r="E287" s="149">
        <v>0</v>
      </c>
      <c r="F287" s="148"/>
    </row>
    <row r="288" spans="1:6" s="8" customFormat="1">
      <c r="A288" s="145" t="s">
        <v>1215</v>
      </c>
      <c r="B288" s="146" t="s">
        <v>1216</v>
      </c>
      <c r="C288" s="345">
        <v>277</v>
      </c>
      <c r="D288" s="149">
        <v>0</v>
      </c>
      <c r="E288" s="149">
        <v>0</v>
      </c>
      <c r="F288" s="148" t="str">
        <f t="shared" si="4"/>
        <v>-</v>
      </c>
    </row>
    <row r="289" spans="1:6" s="8" customFormat="1">
      <c r="A289" s="145" t="s">
        <v>1215</v>
      </c>
      <c r="B289" s="146" t="s">
        <v>1010</v>
      </c>
      <c r="C289" s="345">
        <v>278</v>
      </c>
      <c r="D289" s="149">
        <v>0</v>
      </c>
      <c r="E289" s="149">
        <v>0</v>
      </c>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4057082</v>
      </c>
      <c r="E292" s="147">
        <f>E159-E290+E291</f>
        <v>4098435</v>
      </c>
      <c r="F292" s="150">
        <f t="shared" si="4"/>
        <v>101.01927937369766</v>
      </c>
    </row>
    <row r="293" spans="1:6" s="8" customFormat="1">
      <c r="A293" s="145" t="s">
        <v>1215</v>
      </c>
      <c r="B293" s="146" t="s">
        <v>3441</v>
      </c>
      <c r="C293" s="345">
        <v>282</v>
      </c>
      <c r="D293" s="147">
        <f>IF(D12&gt;=D292,D12-D292,0)</f>
        <v>219730</v>
      </c>
      <c r="E293" s="147">
        <f>IF(E12&gt;=E292,E12-E292,0)</f>
        <v>45726</v>
      </c>
      <c r="F293" s="150">
        <f t="shared" si="4"/>
        <v>20.810085104446365</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19440</v>
      </c>
      <c r="E295" s="149">
        <v>46757</v>
      </c>
      <c r="F295" s="148">
        <f t="shared" si="4"/>
        <v>240.51954732510291</v>
      </c>
    </row>
    <row r="296" spans="1:6" s="8" customFormat="1">
      <c r="A296" s="145">
        <v>92221</v>
      </c>
      <c r="B296" s="146" t="s">
        <v>4282</v>
      </c>
      <c r="C296" s="345">
        <v>285</v>
      </c>
      <c r="D296" s="149">
        <v>0</v>
      </c>
      <c r="E296" s="149">
        <v>0</v>
      </c>
      <c r="F296" s="148" t="str">
        <f t="shared" si="4"/>
        <v>-</v>
      </c>
    </row>
    <row r="297" spans="1:6" s="8" customFormat="1">
      <c r="A297" s="145">
        <v>96</v>
      </c>
      <c r="B297" s="146" t="s">
        <v>4284</v>
      </c>
      <c r="C297" s="345">
        <v>286</v>
      </c>
      <c r="D297" s="149">
        <v>27158</v>
      </c>
      <c r="E297" s="149">
        <v>20366</v>
      </c>
      <c r="F297" s="148">
        <f t="shared" si="4"/>
        <v>74.990794609323217</v>
      </c>
    </row>
    <row r="298" spans="1:6" s="8" customFormat="1">
      <c r="A298" s="145">
        <v>9661</v>
      </c>
      <c r="B298" s="146" t="s">
        <v>2651</v>
      </c>
      <c r="C298" s="345">
        <v>287</v>
      </c>
      <c r="D298" s="149">
        <v>0</v>
      </c>
      <c r="E298" s="149">
        <v>0</v>
      </c>
      <c r="F298" s="148" t="str">
        <f t="shared" si="4"/>
        <v>-</v>
      </c>
    </row>
    <row r="299" spans="1:6" s="8" customFormat="1">
      <c r="A299" s="156" t="s">
        <v>1971</v>
      </c>
      <c r="B299" s="157" t="s">
        <v>1972</v>
      </c>
      <c r="C299" s="347">
        <v>288</v>
      </c>
      <c r="D299" s="158">
        <v>0</v>
      </c>
      <c r="E299" s="158">
        <v>0</v>
      </c>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4540</v>
      </c>
      <c r="E301" s="147">
        <f>E302+E314+E347+E351</f>
        <v>502</v>
      </c>
      <c r="F301" s="150">
        <f t="shared" ref="F301:F364" si="5">IF(D301&lt;&gt;0,IF(E301/D301&gt;=100,"&gt;&gt;100",E301/D301*100),"-")</f>
        <v>11.05726872246696</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v>0</v>
      </c>
      <c r="E304" s="149">
        <v>0</v>
      </c>
      <c r="F304" s="148" t="str">
        <f t="shared" si="5"/>
        <v>-</v>
      </c>
    </row>
    <row r="305" spans="1:6" s="8" customFormat="1">
      <c r="A305" s="145">
        <v>7112</v>
      </c>
      <c r="B305" s="146" t="s">
        <v>4285</v>
      </c>
      <c r="C305" s="345">
        <v>293</v>
      </c>
      <c r="D305" s="149">
        <v>0</v>
      </c>
      <c r="E305" s="149">
        <v>0</v>
      </c>
      <c r="F305" s="148" t="str">
        <f t="shared" si="5"/>
        <v>-</v>
      </c>
    </row>
    <row r="306" spans="1:6" s="8" customFormat="1">
      <c r="A306" s="145">
        <v>7113</v>
      </c>
      <c r="B306" s="146" t="s">
        <v>4286</v>
      </c>
      <c r="C306" s="345">
        <v>294</v>
      </c>
      <c r="D306" s="149">
        <v>0</v>
      </c>
      <c r="E306" s="149">
        <v>0</v>
      </c>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v>0</v>
      </c>
      <c r="E308" s="149">
        <v>0</v>
      </c>
      <c r="F308" s="148" t="str">
        <f t="shared" si="5"/>
        <v>-</v>
      </c>
    </row>
    <row r="309" spans="1:6" s="8" customFormat="1">
      <c r="A309" s="145">
        <v>7122</v>
      </c>
      <c r="B309" s="146" t="s">
        <v>4288</v>
      </c>
      <c r="C309" s="345">
        <v>297</v>
      </c>
      <c r="D309" s="149">
        <v>0</v>
      </c>
      <c r="E309" s="149">
        <v>0</v>
      </c>
      <c r="F309" s="148" t="str">
        <f t="shared" si="5"/>
        <v>-</v>
      </c>
    </row>
    <row r="310" spans="1:6" s="8" customFormat="1">
      <c r="A310" s="145">
        <v>7123</v>
      </c>
      <c r="B310" s="146" t="s">
        <v>4289</v>
      </c>
      <c r="C310" s="345">
        <v>298</v>
      </c>
      <c r="D310" s="149">
        <v>0</v>
      </c>
      <c r="E310" s="149">
        <v>0</v>
      </c>
      <c r="F310" s="148" t="str">
        <f t="shared" si="5"/>
        <v>-</v>
      </c>
    </row>
    <row r="311" spans="1:6" s="8" customFormat="1">
      <c r="A311" s="145">
        <v>7124</v>
      </c>
      <c r="B311" s="146" t="s">
        <v>539</v>
      </c>
      <c r="C311" s="345">
        <v>299</v>
      </c>
      <c r="D311" s="149">
        <v>0</v>
      </c>
      <c r="E311" s="149">
        <v>0</v>
      </c>
      <c r="F311" s="148" t="str">
        <f t="shared" si="5"/>
        <v>-</v>
      </c>
    </row>
    <row r="312" spans="1:6" s="8" customFormat="1">
      <c r="A312" s="145">
        <v>7125</v>
      </c>
      <c r="B312" s="146" t="s">
        <v>982</v>
      </c>
      <c r="C312" s="345">
        <v>300</v>
      </c>
      <c r="D312" s="149">
        <v>0</v>
      </c>
      <c r="E312" s="149">
        <v>0</v>
      </c>
      <c r="F312" s="148" t="str">
        <f t="shared" si="5"/>
        <v>-</v>
      </c>
    </row>
    <row r="313" spans="1:6" s="8" customFormat="1">
      <c r="A313" s="145">
        <v>7126</v>
      </c>
      <c r="B313" s="146" t="s">
        <v>2596</v>
      </c>
      <c r="C313" s="345">
        <v>301</v>
      </c>
      <c r="D313" s="149">
        <v>0</v>
      </c>
      <c r="E313" s="149">
        <v>0</v>
      </c>
      <c r="F313" s="148" t="str">
        <f t="shared" si="5"/>
        <v>-</v>
      </c>
    </row>
    <row r="314" spans="1:6" s="8" customFormat="1">
      <c r="A314" s="145">
        <v>72</v>
      </c>
      <c r="B314" s="151" t="s">
        <v>3241</v>
      </c>
      <c r="C314" s="345">
        <v>302</v>
      </c>
      <c r="D314" s="147">
        <f>D315+D320+D329+D334+D339+D342</f>
        <v>4540</v>
      </c>
      <c r="E314" s="147">
        <f>E315+E320+E329+E334+E339+E342</f>
        <v>502</v>
      </c>
      <c r="F314" s="150">
        <f t="shared" si="5"/>
        <v>11.05726872246696</v>
      </c>
    </row>
    <row r="315" spans="1:6" s="8" customFormat="1">
      <c r="A315" s="145">
        <v>721</v>
      </c>
      <c r="B315" s="146" t="s">
        <v>3242</v>
      </c>
      <c r="C315" s="345">
        <v>303</v>
      </c>
      <c r="D315" s="147">
        <f>SUM(D316:D319)</f>
        <v>4540</v>
      </c>
      <c r="E315" s="147">
        <f>SUM(E316:E319)</f>
        <v>502</v>
      </c>
      <c r="F315" s="150">
        <f t="shared" si="5"/>
        <v>11.05726872246696</v>
      </c>
    </row>
    <row r="316" spans="1:6" s="8" customFormat="1">
      <c r="A316" s="145">
        <v>7211</v>
      </c>
      <c r="B316" s="146" t="s">
        <v>382</v>
      </c>
      <c r="C316" s="345">
        <v>304</v>
      </c>
      <c r="D316" s="149">
        <v>4540</v>
      </c>
      <c r="E316" s="149">
        <v>502</v>
      </c>
      <c r="F316" s="148">
        <f t="shared" si="5"/>
        <v>11.05726872246696</v>
      </c>
    </row>
    <row r="317" spans="1:6" s="8" customFormat="1">
      <c r="A317" s="145">
        <v>7212</v>
      </c>
      <c r="B317" s="146" t="s">
        <v>383</v>
      </c>
      <c r="C317" s="345">
        <v>305</v>
      </c>
      <c r="D317" s="149">
        <v>0</v>
      </c>
      <c r="E317" s="149">
        <v>0</v>
      </c>
      <c r="F317" s="148" t="str">
        <f t="shared" si="5"/>
        <v>-</v>
      </c>
    </row>
    <row r="318" spans="1:6" s="8" customFormat="1">
      <c r="A318" s="145">
        <v>7213</v>
      </c>
      <c r="B318" s="146" t="s">
        <v>2882</v>
      </c>
      <c r="C318" s="345">
        <v>306</v>
      </c>
      <c r="D318" s="149">
        <v>0</v>
      </c>
      <c r="E318" s="149">
        <v>0</v>
      </c>
      <c r="F318" s="148" t="str">
        <f t="shared" si="5"/>
        <v>-</v>
      </c>
    </row>
    <row r="319" spans="1:6" s="8" customFormat="1">
      <c r="A319" s="145">
        <v>7214</v>
      </c>
      <c r="B319" s="146" t="s">
        <v>384</v>
      </c>
      <c r="C319" s="345">
        <v>307</v>
      </c>
      <c r="D319" s="149">
        <v>0</v>
      </c>
      <c r="E319" s="149">
        <v>0</v>
      </c>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v>0</v>
      </c>
      <c r="E321" s="149">
        <v>0</v>
      </c>
      <c r="F321" s="148" t="str">
        <f t="shared" si="5"/>
        <v>-</v>
      </c>
    </row>
    <row r="322" spans="1:6" s="8" customFormat="1">
      <c r="A322" s="145">
        <v>7222</v>
      </c>
      <c r="B322" s="146" t="s">
        <v>3942</v>
      </c>
      <c r="C322" s="345">
        <v>310</v>
      </c>
      <c r="D322" s="149">
        <v>0</v>
      </c>
      <c r="E322" s="149">
        <v>0</v>
      </c>
      <c r="F322" s="148" t="str">
        <f t="shared" si="5"/>
        <v>-</v>
      </c>
    </row>
    <row r="323" spans="1:6" s="8" customFormat="1">
      <c r="A323" s="145">
        <v>7223</v>
      </c>
      <c r="B323" s="146" t="s">
        <v>3943</v>
      </c>
      <c r="C323" s="345">
        <v>311</v>
      </c>
      <c r="D323" s="149">
        <v>0</v>
      </c>
      <c r="E323" s="149">
        <v>0</v>
      </c>
      <c r="F323" s="148" t="str">
        <f t="shared" si="5"/>
        <v>-</v>
      </c>
    </row>
    <row r="324" spans="1:6" s="8" customFormat="1">
      <c r="A324" s="145">
        <v>7224</v>
      </c>
      <c r="B324" s="146" t="s">
        <v>3944</v>
      </c>
      <c r="C324" s="345">
        <v>312</v>
      </c>
      <c r="D324" s="149">
        <v>0</v>
      </c>
      <c r="E324" s="149">
        <v>0</v>
      </c>
      <c r="F324" s="148" t="str">
        <f t="shared" si="5"/>
        <v>-</v>
      </c>
    </row>
    <row r="325" spans="1:6" s="8" customFormat="1">
      <c r="A325" s="145">
        <v>7225</v>
      </c>
      <c r="B325" s="146" t="s">
        <v>3945</v>
      </c>
      <c r="C325" s="345">
        <v>313</v>
      </c>
      <c r="D325" s="149">
        <v>0</v>
      </c>
      <c r="E325" s="149">
        <v>0</v>
      </c>
      <c r="F325" s="148" t="str">
        <f t="shared" si="5"/>
        <v>-</v>
      </c>
    </row>
    <row r="326" spans="1:6" s="8" customFormat="1">
      <c r="A326" s="145">
        <v>7226</v>
      </c>
      <c r="B326" s="146" t="s">
        <v>3946</v>
      </c>
      <c r="C326" s="345">
        <v>314</v>
      </c>
      <c r="D326" s="149">
        <v>0</v>
      </c>
      <c r="E326" s="149">
        <v>0</v>
      </c>
      <c r="F326" s="148" t="str">
        <f t="shared" si="5"/>
        <v>-</v>
      </c>
    </row>
    <row r="327" spans="1:6" s="8" customFormat="1">
      <c r="A327" s="145">
        <v>7227</v>
      </c>
      <c r="B327" s="146" t="s">
        <v>3947</v>
      </c>
      <c r="C327" s="345">
        <v>315</v>
      </c>
      <c r="D327" s="149">
        <v>0</v>
      </c>
      <c r="E327" s="149">
        <v>0</v>
      </c>
      <c r="F327" s="148" t="str">
        <f t="shared" si="5"/>
        <v>-</v>
      </c>
    </row>
    <row r="328" spans="1:6" s="8" customFormat="1">
      <c r="A328" s="145" t="s">
        <v>1759</v>
      </c>
      <c r="B328" s="146" t="s">
        <v>4034</v>
      </c>
      <c r="C328" s="345">
        <v>316</v>
      </c>
      <c r="D328" s="149">
        <v>0</v>
      </c>
      <c r="E328" s="149">
        <v>0</v>
      </c>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v>0</v>
      </c>
      <c r="E330" s="149">
        <v>0</v>
      </c>
      <c r="F330" s="148" t="str">
        <f t="shared" si="5"/>
        <v>-</v>
      </c>
    </row>
    <row r="331" spans="1:6" s="8" customFormat="1">
      <c r="A331" s="145">
        <v>7232</v>
      </c>
      <c r="B331" s="146" t="s">
        <v>3949</v>
      </c>
      <c r="C331" s="345">
        <v>319</v>
      </c>
      <c r="D331" s="149">
        <v>0</v>
      </c>
      <c r="E331" s="149">
        <v>0</v>
      </c>
      <c r="F331" s="148" t="str">
        <f t="shared" si="5"/>
        <v>-</v>
      </c>
    </row>
    <row r="332" spans="1:6" s="8" customFormat="1">
      <c r="A332" s="145">
        <v>7233</v>
      </c>
      <c r="B332" s="146" t="s">
        <v>1977</v>
      </c>
      <c r="C332" s="345">
        <v>320</v>
      </c>
      <c r="D332" s="149">
        <v>0</v>
      </c>
      <c r="E332" s="149">
        <v>0</v>
      </c>
      <c r="F332" s="148" t="str">
        <f t="shared" si="5"/>
        <v>-</v>
      </c>
    </row>
    <row r="333" spans="1:6" s="8" customFormat="1">
      <c r="A333" s="145">
        <v>7234</v>
      </c>
      <c r="B333" s="151" t="s">
        <v>3257</v>
      </c>
      <c r="C333" s="345">
        <v>321</v>
      </c>
      <c r="D333" s="149">
        <v>0</v>
      </c>
      <c r="E333" s="149">
        <v>0</v>
      </c>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v>0</v>
      </c>
      <c r="E335" s="149">
        <v>0</v>
      </c>
      <c r="F335" s="148" t="str">
        <f t="shared" si="5"/>
        <v>-</v>
      </c>
    </row>
    <row r="336" spans="1:6" s="8" customFormat="1">
      <c r="A336" s="145">
        <v>7242</v>
      </c>
      <c r="B336" s="146" t="s">
        <v>2884</v>
      </c>
      <c r="C336" s="345">
        <v>324</v>
      </c>
      <c r="D336" s="149">
        <v>0</v>
      </c>
      <c r="E336" s="149">
        <v>0</v>
      </c>
      <c r="F336" s="148" t="str">
        <f t="shared" si="5"/>
        <v>-</v>
      </c>
    </row>
    <row r="337" spans="1:6" s="8" customFormat="1">
      <c r="A337" s="145">
        <v>7243</v>
      </c>
      <c r="B337" s="146" t="s">
        <v>3515</v>
      </c>
      <c r="C337" s="345">
        <v>325</v>
      </c>
      <c r="D337" s="149">
        <v>0</v>
      </c>
      <c r="E337" s="149">
        <v>0</v>
      </c>
      <c r="F337" s="148" t="str">
        <f t="shared" si="5"/>
        <v>-</v>
      </c>
    </row>
    <row r="338" spans="1:6" s="8" customFormat="1">
      <c r="A338" s="145">
        <v>7244</v>
      </c>
      <c r="B338" s="146" t="s">
        <v>3516</v>
      </c>
      <c r="C338" s="345">
        <v>326</v>
      </c>
      <c r="D338" s="149">
        <v>0</v>
      </c>
      <c r="E338" s="149">
        <v>0</v>
      </c>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v>0</v>
      </c>
      <c r="E340" s="149">
        <v>0</v>
      </c>
      <c r="F340" s="148" t="str">
        <f t="shared" si="5"/>
        <v>-</v>
      </c>
    </row>
    <row r="341" spans="1:6" s="8" customFormat="1">
      <c r="A341" s="145">
        <v>7252</v>
      </c>
      <c r="B341" s="146" t="s">
        <v>3473</v>
      </c>
      <c r="C341" s="345">
        <v>329</v>
      </c>
      <c r="D341" s="149">
        <v>0</v>
      </c>
      <c r="E341" s="149">
        <v>0</v>
      </c>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v>0</v>
      </c>
      <c r="E343" s="149">
        <v>0</v>
      </c>
      <c r="F343" s="148" t="str">
        <f t="shared" si="5"/>
        <v>-</v>
      </c>
    </row>
    <row r="344" spans="1:6" s="8" customFormat="1">
      <c r="A344" s="145">
        <v>7262</v>
      </c>
      <c r="B344" s="146" t="s">
        <v>3548</v>
      </c>
      <c r="C344" s="345">
        <v>332</v>
      </c>
      <c r="D344" s="149">
        <v>0</v>
      </c>
      <c r="E344" s="149">
        <v>0</v>
      </c>
      <c r="F344" s="148" t="str">
        <f t="shared" si="5"/>
        <v>-</v>
      </c>
    </row>
    <row r="345" spans="1:6" s="8" customFormat="1">
      <c r="A345" s="145">
        <v>7263</v>
      </c>
      <c r="B345" s="146" t="s">
        <v>3549</v>
      </c>
      <c r="C345" s="345">
        <v>333</v>
      </c>
      <c r="D345" s="149">
        <v>0</v>
      </c>
      <c r="E345" s="149">
        <v>0</v>
      </c>
      <c r="F345" s="148" t="str">
        <f t="shared" si="5"/>
        <v>-</v>
      </c>
    </row>
    <row r="346" spans="1:6" s="8" customFormat="1">
      <c r="A346" s="145">
        <v>7264</v>
      </c>
      <c r="B346" s="146" t="s">
        <v>3550</v>
      </c>
      <c r="C346" s="345">
        <v>334</v>
      </c>
      <c r="D346" s="149">
        <v>0</v>
      </c>
      <c r="E346" s="149">
        <v>0</v>
      </c>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v>0</v>
      </c>
      <c r="E349" s="149">
        <v>0</v>
      </c>
      <c r="F349" s="148" t="str">
        <f t="shared" si="5"/>
        <v>-</v>
      </c>
    </row>
    <row r="350" spans="1:6" s="8" customFormat="1">
      <c r="A350" s="145">
        <v>7312</v>
      </c>
      <c r="B350" s="146" t="s">
        <v>3552</v>
      </c>
      <c r="C350" s="345">
        <v>338</v>
      </c>
      <c r="D350" s="149">
        <v>0</v>
      </c>
      <c r="E350" s="149">
        <v>0</v>
      </c>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v>0</v>
      </c>
      <c r="E352" s="149">
        <v>0</v>
      </c>
      <c r="F352" s="148" t="str">
        <f t="shared" si="5"/>
        <v>-</v>
      </c>
    </row>
    <row r="353" spans="1:6" s="8" customFormat="1">
      <c r="A353" s="145">
        <v>4</v>
      </c>
      <c r="B353" s="146" t="s">
        <v>3019</v>
      </c>
      <c r="C353" s="345">
        <v>341</v>
      </c>
      <c r="D353" s="147">
        <f>D354+D366+D399+D403+D405</f>
        <v>196953</v>
      </c>
      <c r="E353" s="147">
        <f>E354+E366+E399+E403+E405</f>
        <v>93098</v>
      </c>
      <c r="F353" s="150">
        <f t="shared" si="5"/>
        <v>47.269145430635731</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v>0</v>
      </c>
      <c r="E356" s="149">
        <v>0</v>
      </c>
      <c r="F356" s="148" t="str">
        <f t="shared" si="5"/>
        <v>-</v>
      </c>
    </row>
    <row r="357" spans="1:6" s="8" customFormat="1">
      <c r="A357" s="145">
        <v>4112</v>
      </c>
      <c r="B357" s="146" t="s">
        <v>4285</v>
      </c>
      <c r="C357" s="345">
        <v>345</v>
      </c>
      <c r="D357" s="149">
        <v>0</v>
      </c>
      <c r="E357" s="149">
        <v>0</v>
      </c>
      <c r="F357" s="148" t="str">
        <f t="shared" si="5"/>
        <v>-</v>
      </c>
    </row>
    <row r="358" spans="1:6" s="8" customFormat="1">
      <c r="A358" s="145">
        <v>4113</v>
      </c>
      <c r="B358" s="146" t="s">
        <v>676</v>
      </c>
      <c r="C358" s="345">
        <v>346</v>
      </c>
      <c r="D358" s="149">
        <v>0</v>
      </c>
      <c r="E358" s="149">
        <v>0</v>
      </c>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v>0</v>
      </c>
      <c r="E360" s="149">
        <v>0</v>
      </c>
      <c r="F360" s="148" t="str">
        <f t="shared" si="5"/>
        <v>-</v>
      </c>
    </row>
    <row r="361" spans="1:6" s="8" customFormat="1">
      <c r="A361" s="145">
        <v>4122</v>
      </c>
      <c r="B361" s="146" t="s">
        <v>4288</v>
      </c>
      <c r="C361" s="345">
        <v>349</v>
      </c>
      <c r="D361" s="149">
        <v>0</v>
      </c>
      <c r="E361" s="149">
        <v>0</v>
      </c>
      <c r="F361" s="148" t="str">
        <f t="shared" si="5"/>
        <v>-</v>
      </c>
    </row>
    <row r="362" spans="1:6" s="8" customFormat="1">
      <c r="A362" s="145">
        <v>4123</v>
      </c>
      <c r="B362" s="146" t="s">
        <v>4289</v>
      </c>
      <c r="C362" s="345">
        <v>350</v>
      </c>
      <c r="D362" s="149">
        <v>0</v>
      </c>
      <c r="E362" s="149">
        <v>0</v>
      </c>
      <c r="F362" s="148" t="str">
        <f t="shared" si="5"/>
        <v>-</v>
      </c>
    </row>
    <row r="363" spans="1:6" s="8" customFormat="1">
      <c r="A363" s="145">
        <v>4124</v>
      </c>
      <c r="B363" s="146" t="s">
        <v>539</v>
      </c>
      <c r="C363" s="345">
        <v>351</v>
      </c>
      <c r="D363" s="149">
        <v>0</v>
      </c>
      <c r="E363" s="149">
        <v>0</v>
      </c>
      <c r="F363" s="148" t="str">
        <f t="shared" si="5"/>
        <v>-</v>
      </c>
    </row>
    <row r="364" spans="1:6" s="8" customFormat="1">
      <c r="A364" s="145">
        <v>4125</v>
      </c>
      <c r="B364" s="146" t="s">
        <v>982</v>
      </c>
      <c r="C364" s="345">
        <v>352</v>
      </c>
      <c r="D364" s="149">
        <v>0</v>
      </c>
      <c r="E364" s="149">
        <v>0</v>
      </c>
      <c r="F364" s="148" t="str">
        <f t="shared" si="5"/>
        <v>-</v>
      </c>
    </row>
    <row r="365" spans="1:6" s="8" customFormat="1">
      <c r="A365" s="145">
        <v>4126</v>
      </c>
      <c r="B365" s="146" t="s">
        <v>2596</v>
      </c>
      <c r="C365" s="345">
        <v>353</v>
      </c>
      <c r="D365" s="149">
        <v>0</v>
      </c>
      <c r="E365" s="149">
        <v>0</v>
      </c>
      <c r="F365" s="148" t="str">
        <f t="shared" ref="F365:F421" si="6">IF(D365&lt;&gt;0,IF(E365/D365&gt;=100,"&gt;&gt;100",E365/D365*100),"-")</f>
        <v>-</v>
      </c>
    </row>
    <row r="366" spans="1:6" s="8" customFormat="1">
      <c r="A366" s="145">
        <v>42</v>
      </c>
      <c r="B366" s="151" t="s">
        <v>3023</v>
      </c>
      <c r="C366" s="345">
        <v>354</v>
      </c>
      <c r="D366" s="147">
        <f>D367+D372+D381+D386+D391+D394</f>
        <v>195576</v>
      </c>
      <c r="E366" s="147">
        <f>E367+E372+E381+E386+E391+E394</f>
        <v>91428</v>
      </c>
      <c r="F366" s="150">
        <f t="shared" si="6"/>
        <v>46.748067247515039</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v>0</v>
      </c>
      <c r="E368" s="149">
        <v>0</v>
      </c>
      <c r="F368" s="148" t="str">
        <f t="shared" si="6"/>
        <v>-</v>
      </c>
    </row>
    <row r="369" spans="1:6" s="8" customFormat="1">
      <c r="A369" s="145">
        <v>4212</v>
      </c>
      <c r="B369" s="146" t="s">
        <v>383</v>
      </c>
      <c r="C369" s="345">
        <v>357</v>
      </c>
      <c r="D369" s="149">
        <v>0</v>
      </c>
      <c r="E369" s="149">
        <v>0</v>
      </c>
      <c r="F369" s="148" t="str">
        <f t="shared" si="6"/>
        <v>-</v>
      </c>
    </row>
    <row r="370" spans="1:6" s="8" customFormat="1">
      <c r="A370" s="145">
        <v>4213</v>
      </c>
      <c r="B370" s="146" t="s">
        <v>2882</v>
      </c>
      <c r="C370" s="345">
        <v>358</v>
      </c>
      <c r="D370" s="149">
        <v>0</v>
      </c>
      <c r="E370" s="149">
        <v>0</v>
      </c>
      <c r="F370" s="148" t="str">
        <f t="shared" si="6"/>
        <v>-</v>
      </c>
    </row>
    <row r="371" spans="1:6" s="8" customFormat="1">
      <c r="A371" s="145">
        <v>4214</v>
      </c>
      <c r="B371" s="146" t="s">
        <v>384</v>
      </c>
      <c r="C371" s="345">
        <v>359</v>
      </c>
      <c r="D371" s="149">
        <v>0</v>
      </c>
      <c r="E371" s="149">
        <v>0</v>
      </c>
      <c r="F371" s="148" t="str">
        <f t="shared" si="6"/>
        <v>-</v>
      </c>
    </row>
    <row r="372" spans="1:6" s="8" customFormat="1">
      <c r="A372" s="145">
        <v>422</v>
      </c>
      <c r="B372" s="146" t="s">
        <v>1981</v>
      </c>
      <c r="C372" s="345">
        <v>360</v>
      </c>
      <c r="D372" s="147">
        <f>SUM(D373:D380)</f>
        <v>195576</v>
      </c>
      <c r="E372" s="147">
        <f>SUM(E373:E380)</f>
        <v>91428</v>
      </c>
      <c r="F372" s="150">
        <f t="shared" si="6"/>
        <v>46.748067247515039</v>
      </c>
    </row>
    <row r="373" spans="1:6" s="8" customFormat="1">
      <c r="A373" s="145">
        <v>4221</v>
      </c>
      <c r="B373" s="146" t="s">
        <v>3941</v>
      </c>
      <c r="C373" s="345">
        <v>361</v>
      </c>
      <c r="D373" s="149">
        <v>50057</v>
      </c>
      <c r="E373" s="149">
        <v>56715</v>
      </c>
      <c r="F373" s="148">
        <f t="shared" si="6"/>
        <v>113.30083704576784</v>
      </c>
    </row>
    <row r="374" spans="1:6" s="8" customFormat="1">
      <c r="A374" s="145">
        <v>4222</v>
      </c>
      <c r="B374" s="146" t="s">
        <v>3965</v>
      </c>
      <c r="C374" s="345">
        <v>362</v>
      </c>
      <c r="D374" s="149">
        <v>0</v>
      </c>
      <c r="E374" s="149">
        <v>0</v>
      </c>
      <c r="F374" s="148" t="str">
        <f t="shared" si="6"/>
        <v>-</v>
      </c>
    </row>
    <row r="375" spans="1:6" s="8" customFormat="1">
      <c r="A375" s="145">
        <v>4223</v>
      </c>
      <c r="B375" s="146" t="s">
        <v>3943</v>
      </c>
      <c r="C375" s="345">
        <v>363</v>
      </c>
      <c r="D375" s="149">
        <v>3465</v>
      </c>
      <c r="E375" s="149">
        <v>5513</v>
      </c>
      <c r="F375" s="148">
        <f t="shared" si="6"/>
        <v>159.10533910533911</v>
      </c>
    </row>
    <row r="376" spans="1:6" s="8" customFormat="1">
      <c r="A376" s="145">
        <v>4224</v>
      </c>
      <c r="B376" s="146" t="s">
        <v>3944</v>
      </c>
      <c r="C376" s="345">
        <v>364</v>
      </c>
      <c r="D376" s="149">
        <v>0</v>
      </c>
      <c r="E376" s="149">
        <v>0</v>
      </c>
      <c r="F376" s="148" t="str">
        <f t="shared" si="6"/>
        <v>-</v>
      </c>
    </row>
    <row r="377" spans="1:6" s="8" customFormat="1">
      <c r="A377" s="145">
        <v>4225</v>
      </c>
      <c r="B377" s="146" t="s">
        <v>3945</v>
      </c>
      <c r="C377" s="345">
        <v>365</v>
      </c>
      <c r="D377" s="149">
        <v>142054</v>
      </c>
      <c r="E377" s="149">
        <v>29200</v>
      </c>
      <c r="F377" s="148">
        <f t="shared" si="6"/>
        <v>20.555563377307219</v>
      </c>
    </row>
    <row r="378" spans="1:6" s="8" customFormat="1">
      <c r="A378" s="145">
        <v>4226</v>
      </c>
      <c r="B378" s="146" t="s">
        <v>3946</v>
      </c>
      <c r="C378" s="345">
        <v>366</v>
      </c>
      <c r="D378" s="149">
        <v>0</v>
      </c>
      <c r="E378" s="149">
        <v>0</v>
      </c>
      <c r="F378" s="148" t="str">
        <f t="shared" si="6"/>
        <v>-</v>
      </c>
    </row>
    <row r="379" spans="1:6" s="8" customFormat="1">
      <c r="A379" s="145">
        <v>4227</v>
      </c>
      <c r="B379" s="151" t="s">
        <v>3947</v>
      </c>
      <c r="C379" s="345">
        <v>367</v>
      </c>
      <c r="D379" s="149">
        <v>0</v>
      </c>
      <c r="E379" s="149">
        <v>0</v>
      </c>
      <c r="F379" s="148" t="str">
        <f t="shared" si="6"/>
        <v>-</v>
      </c>
    </row>
    <row r="380" spans="1:6" s="8" customFormat="1">
      <c r="A380" s="145" t="s">
        <v>1466</v>
      </c>
      <c r="B380" s="151" t="s">
        <v>4034</v>
      </c>
      <c r="C380" s="345">
        <v>368</v>
      </c>
      <c r="D380" s="149">
        <v>0</v>
      </c>
      <c r="E380" s="149">
        <v>0</v>
      </c>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v>0</v>
      </c>
      <c r="E382" s="149">
        <v>0</v>
      </c>
      <c r="F382" s="148" t="str">
        <f t="shared" si="6"/>
        <v>-</v>
      </c>
    </row>
    <row r="383" spans="1:6" s="8" customFormat="1">
      <c r="A383" s="145">
        <v>4232</v>
      </c>
      <c r="B383" s="146" t="s">
        <v>3949</v>
      </c>
      <c r="C383" s="345">
        <v>371</v>
      </c>
      <c r="D383" s="149">
        <v>0</v>
      </c>
      <c r="E383" s="149">
        <v>0</v>
      </c>
      <c r="F383" s="148" t="str">
        <f t="shared" si="6"/>
        <v>-</v>
      </c>
    </row>
    <row r="384" spans="1:6" s="8" customFormat="1">
      <c r="A384" s="145">
        <v>4233</v>
      </c>
      <c r="B384" s="146" t="s">
        <v>1977</v>
      </c>
      <c r="C384" s="345">
        <v>372</v>
      </c>
      <c r="D384" s="149">
        <v>0</v>
      </c>
      <c r="E384" s="149">
        <v>0</v>
      </c>
      <c r="F384" s="148" t="str">
        <f t="shared" si="6"/>
        <v>-</v>
      </c>
    </row>
    <row r="385" spans="1:6" s="8" customFormat="1">
      <c r="A385" s="145">
        <v>4234</v>
      </c>
      <c r="B385" s="151" t="s">
        <v>3257</v>
      </c>
      <c r="C385" s="345">
        <v>373</v>
      </c>
      <c r="D385" s="149">
        <v>0</v>
      </c>
      <c r="E385" s="149">
        <v>0</v>
      </c>
      <c r="F385" s="148" t="str">
        <f t="shared" si="6"/>
        <v>-</v>
      </c>
    </row>
    <row r="386" spans="1:6" s="8" customFormat="1">
      <c r="A386" s="145">
        <v>424</v>
      </c>
      <c r="B386" s="146" t="s">
        <v>1983</v>
      </c>
      <c r="C386" s="345">
        <v>374</v>
      </c>
      <c r="D386" s="147">
        <f>SUM(D387:D390)</f>
        <v>0</v>
      </c>
      <c r="E386" s="147">
        <f>SUM(E387:E390)</f>
        <v>0</v>
      </c>
      <c r="F386" s="150" t="str">
        <f t="shared" si="6"/>
        <v>-</v>
      </c>
    </row>
    <row r="387" spans="1:6" s="8" customFormat="1">
      <c r="A387" s="145">
        <v>4241</v>
      </c>
      <c r="B387" s="146" t="s">
        <v>2886</v>
      </c>
      <c r="C387" s="345">
        <v>375</v>
      </c>
      <c r="D387" s="149">
        <v>0</v>
      </c>
      <c r="E387" s="149">
        <v>0</v>
      </c>
      <c r="F387" s="148" t="str">
        <f t="shared" si="6"/>
        <v>-</v>
      </c>
    </row>
    <row r="388" spans="1:6" s="8" customFormat="1">
      <c r="A388" s="145">
        <v>4242</v>
      </c>
      <c r="B388" s="146" t="s">
        <v>2884</v>
      </c>
      <c r="C388" s="345">
        <v>376</v>
      </c>
      <c r="D388" s="149">
        <v>0</v>
      </c>
      <c r="E388" s="149">
        <v>0</v>
      </c>
      <c r="F388" s="148" t="str">
        <f t="shared" si="6"/>
        <v>-</v>
      </c>
    </row>
    <row r="389" spans="1:6" s="8" customFormat="1">
      <c r="A389" s="145">
        <v>4243</v>
      </c>
      <c r="B389" s="146" t="s">
        <v>3515</v>
      </c>
      <c r="C389" s="345">
        <v>377</v>
      </c>
      <c r="D389" s="149">
        <v>0</v>
      </c>
      <c r="E389" s="149">
        <v>0</v>
      </c>
      <c r="F389" s="148" t="str">
        <f t="shared" si="6"/>
        <v>-</v>
      </c>
    </row>
    <row r="390" spans="1:6" s="8" customFormat="1">
      <c r="A390" s="145">
        <v>4244</v>
      </c>
      <c r="B390" s="146" t="s">
        <v>3516</v>
      </c>
      <c r="C390" s="345">
        <v>378</v>
      </c>
      <c r="D390" s="149">
        <v>0</v>
      </c>
      <c r="E390" s="149">
        <v>0</v>
      </c>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v>0</v>
      </c>
      <c r="E392" s="149">
        <v>0</v>
      </c>
      <c r="F392" s="148" t="str">
        <f t="shared" si="6"/>
        <v>-</v>
      </c>
    </row>
    <row r="393" spans="1:6" s="8" customFormat="1">
      <c r="A393" s="145">
        <v>4252</v>
      </c>
      <c r="B393" s="146" t="s">
        <v>3473</v>
      </c>
      <c r="C393" s="345">
        <v>381</v>
      </c>
      <c r="D393" s="149">
        <v>0</v>
      </c>
      <c r="E393" s="149">
        <v>0</v>
      </c>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v>0</v>
      </c>
      <c r="E395" s="149">
        <v>0</v>
      </c>
      <c r="F395" s="148" t="str">
        <f t="shared" si="6"/>
        <v>-</v>
      </c>
    </row>
    <row r="396" spans="1:6" s="8" customFormat="1">
      <c r="A396" s="145">
        <v>4262</v>
      </c>
      <c r="B396" s="146" t="s">
        <v>3548</v>
      </c>
      <c r="C396" s="345">
        <v>384</v>
      </c>
      <c r="D396" s="149">
        <v>0</v>
      </c>
      <c r="E396" s="149">
        <v>0</v>
      </c>
      <c r="F396" s="148" t="str">
        <f t="shared" si="6"/>
        <v>-</v>
      </c>
    </row>
    <row r="397" spans="1:6" s="8" customFormat="1">
      <c r="A397" s="145">
        <v>4263</v>
      </c>
      <c r="B397" s="146" t="s">
        <v>3549</v>
      </c>
      <c r="C397" s="345">
        <v>385</v>
      </c>
      <c r="D397" s="149">
        <v>0</v>
      </c>
      <c r="E397" s="149">
        <v>0</v>
      </c>
      <c r="F397" s="148" t="str">
        <f t="shared" si="6"/>
        <v>-</v>
      </c>
    </row>
    <row r="398" spans="1:6" s="8" customFormat="1">
      <c r="A398" s="145">
        <v>4264</v>
      </c>
      <c r="B398" s="146" t="s">
        <v>3550</v>
      </c>
      <c r="C398" s="345">
        <v>386</v>
      </c>
      <c r="D398" s="149">
        <v>0</v>
      </c>
      <c r="E398" s="149">
        <v>0</v>
      </c>
      <c r="F398" s="148" t="str">
        <f t="shared" si="6"/>
        <v>-</v>
      </c>
    </row>
    <row r="399" spans="1:6" s="8" customFormat="1">
      <c r="A399" s="145">
        <v>43</v>
      </c>
      <c r="B399" s="146" t="s">
        <v>1986</v>
      </c>
      <c r="C399" s="345">
        <v>387</v>
      </c>
      <c r="D399" s="147">
        <f>D400</f>
        <v>1377</v>
      </c>
      <c r="E399" s="147">
        <f>E400</f>
        <v>1670</v>
      </c>
      <c r="F399" s="150">
        <f t="shared" si="6"/>
        <v>121.27814088598403</v>
      </c>
    </row>
    <row r="400" spans="1:6" s="8" customFormat="1">
      <c r="A400" s="145">
        <v>431</v>
      </c>
      <c r="B400" s="146" t="s">
        <v>1987</v>
      </c>
      <c r="C400" s="345">
        <v>388</v>
      </c>
      <c r="D400" s="147">
        <f>SUM(D401:D402)</f>
        <v>1377</v>
      </c>
      <c r="E400" s="147">
        <f>SUM(E401:E402)</f>
        <v>1670</v>
      </c>
      <c r="F400" s="150">
        <f t="shared" si="6"/>
        <v>121.27814088598403</v>
      </c>
    </row>
    <row r="401" spans="1:6" s="8" customFormat="1">
      <c r="A401" s="145">
        <v>4311</v>
      </c>
      <c r="B401" s="146" t="s">
        <v>3551</v>
      </c>
      <c r="C401" s="345">
        <v>389</v>
      </c>
      <c r="D401" s="149">
        <v>0</v>
      </c>
      <c r="E401" s="149">
        <v>0</v>
      </c>
      <c r="F401" s="148" t="str">
        <f t="shared" si="6"/>
        <v>-</v>
      </c>
    </row>
    <row r="402" spans="1:6" s="8" customFormat="1">
      <c r="A402" s="145">
        <v>4312</v>
      </c>
      <c r="B402" s="146" t="s">
        <v>3552</v>
      </c>
      <c r="C402" s="345">
        <v>390</v>
      </c>
      <c r="D402" s="149">
        <v>1377</v>
      </c>
      <c r="E402" s="149">
        <v>1670</v>
      </c>
      <c r="F402" s="148">
        <f t="shared" si="6"/>
        <v>121.27814088598403</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v>0</v>
      </c>
      <c r="E404" s="149">
        <v>0</v>
      </c>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v>0</v>
      </c>
      <c r="E406" s="149">
        <v>0</v>
      </c>
      <c r="F406" s="148" t="str">
        <f t="shared" si="6"/>
        <v>-</v>
      </c>
    </row>
    <row r="407" spans="1:6" s="8" customFormat="1">
      <c r="A407" s="145">
        <v>452</v>
      </c>
      <c r="B407" s="146" t="s">
        <v>1129</v>
      </c>
      <c r="C407" s="345">
        <v>395</v>
      </c>
      <c r="D407" s="149">
        <v>0</v>
      </c>
      <c r="E407" s="149">
        <v>0</v>
      </c>
      <c r="F407" s="148" t="str">
        <f t="shared" si="6"/>
        <v>-</v>
      </c>
    </row>
    <row r="408" spans="1:6" s="8" customFormat="1">
      <c r="A408" s="145">
        <v>453</v>
      </c>
      <c r="B408" s="146" t="s">
        <v>1130</v>
      </c>
      <c r="C408" s="345">
        <v>396</v>
      </c>
      <c r="D408" s="149">
        <v>0</v>
      </c>
      <c r="E408" s="149">
        <v>0</v>
      </c>
      <c r="F408" s="148" t="str">
        <f t="shared" si="6"/>
        <v>-</v>
      </c>
    </row>
    <row r="409" spans="1:6" s="8" customFormat="1">
      <c r="A409" s="145">
        <v>454</v>
      </c>
      <c r="B409" s="146" t="s">
        <v>1131</v>
      </c>
      <c r="C409" s="345">
        <v>397</v>
      </c>
      <c r="D409" s="149">
        <v>0</v>
      </c>
      <c r="E409" s="149">
        <v>0</v>
      </c>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192413</v>
      </c>
      <c r="E411" s="147">
        <f>IF(E353&gt;=E301, E353-E301, 0)</f>
        <v>92596</v>
      </c>
      <c r="F411" s="150">
        <f t="shared" si="6"/>
        <v>48.123567534418157</v>
      </c>
    </row>
    <row r="412" spans="1:6" s="8" customFormat="1">
      <c r="A412" s="145">
        <v>92212</v>
      </c>
      <c r="B412" s="146" t="s">
        <v>1133</v>
      </c>
      <c r="C412" s="345">
        <v>400</v>
      </c>
      <c r="D412" s="149">
        <v>0</v>
      </c>
      <c r="E412" s="149">
        <v>0</v>
      </c>
      <c r="F412" s="148" t="str">
        <f t="shared" si="6"/>
        <v>-</v>
      </c>
    </row>
    <row r="413" spans="1:6" s="8" customFormat="1">
      <c r="A413" s="145">
        <v>92222</v>
      </c>
      <c r="B413" s="146" t="s">
        <v>2594</v>
      </c>
      <c r="C413" s="345">
        <v>401</v>
      </c>
      <c r="D413" s="149">
        <v>0</v>
      </c>
      <c r="E413" s="149">
        <v>0</v>
      </c>
      <c r="F413" s="148" t="str">
        <f t="shared" si="6"/>
        <v>-</v>
      </c>
    </row>
    <row r="414" spans="1:6" s="8" customFormat="1">
      <c r="A414" s="145">
        <v>97</v>
      </c>
      <c r="B414" s="146" t="s">
        <v>3304</v>
      </c>
      <c r="C414" s="345">
        <v>402</v>
      </c>
      <c r="D414" s="149">
        <v>2127</v>
      </c>
      <c r="E414" s="149">
        <v>1581</v>
      </c>
      <c r="F414" s="148">
        <f t="shared" si="6"/>
        <v>74.330042313117062</v>
      </c>
    </row>
    <row r="415" spans="1:6" s="8" customFormat="1">
      <c r="A415" s="145" t="s">
        <v>1215</v>
      </c>
      <c r="B415" s="146" t="s">
        <v>1992</v>
      </c>
      <c r="C415" s="345">
        <v>403</v>
      </c>
      <c r="D415" s="147">
        <f>D12+D301</f>
        <v>4281352</v>
      </c>
      <c r="E415" s="147">
        <f>E12+E301</f>
        <v>4144663</v>
      </c>
      <c r="F415" s="150">
        <f t="shared" si="6"/>
        <v>96.807340298111427</v>
      </c>
    </row>
    <row r="416" spans="1:6" s="8" customFormat="1">
      <c r="A416" s="145" t="s">
        <v>1215</v>
      </c>
      <c r="B416" s="146" t="s">
        <v>1993</v>
      </c>
      <c r="C416" s="345">
        <v>404</v>
      </c>
      <c r="D416" s="147">
        <f>D292+D353</f>
        <v>4254035</v>
      </c>
      <c r="E416" s="147">
        <f>E292+E353</f>
        <v>4191533</v>
      </c>
      <c r="F416" s="150">
        <f t="shared" si="6"/>
        <v>98.530759619984323</v>
      </c>
    </row>
    <row r="417" spans="1:6" s="8" customFormat="1">
      <c r="A417" s="145" t="s">
        <v>1215</v>
      </c>
      <c r="B417" s="146" t="s">
        <v>1994</v>
      </c>
      <c r="C417" s="345">
        <v>405</v>
      </c>
      <c r="D417" s="147">
        <f>IF(D415&gt;=D416,D415-D416,0)</f>
        <v>27317</v>
      </c>
      <c r="E417" s="147">
        <f>IF(E415&gt;=E416,E415-E416,0)</f>
        <v>0</v>
      </c>
      <c r="F417" s="150">
        <f t="shared" si="6"/>
        <v>0</v>
      </c>
    </row>
    <row r="418" spans="1:6" s="8" customFormat="1">
      <c r="A418" s="145" t="s">
        <v>1215</v>
      </c>
      <c r="B418" s="146" t="s">
        <v>1995</v>
      </c>
      <c r="C418" s="345">
        <v>406</v>
      </c>
      <c r="D418" s="147">
        <f>IF(D416&gt;=D415,D416-D415,0)</f>
        <v>0</v>
      </c>
      <c r="E418" s="147">
        <f>IF(E416&gt;=E415,E416-E415,0)</f>
        <v>46870</v>
      </c>
      <c r="F418" s="150" t="str">
        <f t="shared" si="6"/>
        <v>-</v>
      </c>
    </row>
    <row r="419" spans="1:6" s="8" customFormat="1">
      <c r="A419" s="160" t="s">
        <v>1592</v>
      </c>
      <c r="B419" s="151" t="s">
        <v>1996</v>
      </c>
      <c r="C419" s="345">
        <v>407</v>
      </c>
      <c r="D419" s="147">
        <f>IF(D295-D296+D412-D413&gt;=0,D295-D296+D412-D413,0)</f>
        <v>19440</v>
      </c>
      <c r="E419" s="147">
        <f>IF(E295-E296+E412-E413&gt;=0,E295-E296+E412-E413,0)</f>
        <v>46757</v>
      </c>
      <c r="F419" s="150">
        <f t="shared" si="6"/>
        <v>240.51954732510291</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29285</v>
      </c>
      <c r="E421" s="161">
        <f>E297+E414</f>
        <v>21947</v>
      </c>
      <c r="F421" s="162">
        <f t="shared" si="6"/>
        <v>74.942803483011772</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v>0</v>
      </c>
      <c r="E426" s="149">
        <v>0</v>
      </c>
      <c r="F426" s="148" t="str">
        <f t="shared" si="7"/>
        <v>-</v>
      </c>
    </row>
    <row r="427" spans="1:6" s="8" customFormat="1">
      <c r="A427" s="145">
        <v>8114</v>
      </c>
      <c r="B427" s="146" t="s">
        <v>2022</v>
      </c>
      <c r="C427" s="345">
        <v>414</v>
      </c>
      <c r="D427" s="149">
        <v>0</v>
      </c>
      <c r="E427" s="149">
        <v>0</v>
      </c>
      <c r="F427" s="148" t="str">
        <f t="shared" si="7"/>
        <v>-</v>
      </c>
    </row>
    <row r="428" spans="1:6" s="8" customFormat="1">
      <c r="A428" s="145">
        <v>8115</v>
      </c>
      <c r="B428" s="146" t="s">
        <v>2023</v>
      </c>
      <c r="C428" s="345">
        <v>415</v>
      </c>
      <c r="D428" s="149">
        <v>0</v>
      </c>
      <c r="E428" s="149">
        <v>0</v>
      </c>
      <c r="F428" s="148" t="str">
        <f t="shared" si="7"/>
        <v>-</v>
      </c>
    </row>
    <row r="429" spans="1:6" s="8" customFormat="1">
      <c r="A429" s="145">
        <v>8116</v>
      </c>
      <c r="B429" s="146" t="s">
        <v>2024</v>
      </c>
      <c r="C429" s="345">
        <v>416</v>
      </c>
      <c r="D429" s="149">
        <v>0</v>
      </c>
      <c r="E429" s="149">
        <v>0</v>
      </c>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v>0</v>
      </c>
      <c r="E431" s="149">
        <v>0</v>
      </c>
      <c r="F431" s="148" t="str">
        <f t="shared" si="7"/>
        <v>-</v>
      </c>
    </row>
    <row r="432" spans="1:6" s="8" customFormat="1">
      <c r="A432" s="145">
        <v>8122</v>
      </c>
      <c r="B432" s="151" t="s">
        <v>1628</v>
      </c>
      <c r="C432" s="345">
        <v>419</v>
      </c>
      <c r="D432" s="149">
        <v>0</v>
      </c>
      <c r="E432" s="149">
        <v>0</v>
      </c>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v>0</v>
      </c>
      <c r="E434" s="149">
        <v>0</v>
      </c>
      <c r="F434" s="148" t="str">
        <f t="shared" si="7"/>
        <v>-</v>
      </c>
    </row>
    <row r="435" spans="1:6" s="8" customFormat="1">
      <c r="A435" s="145">
        <v>8133</v>
      </c>
      <c r="B435" s="146" t="s">
        <v>727</v>
      </c>
      <c r="C435" s="345">
        <v>422</v>
      </c>
      <c r="D435" s="149">
        <v>0</v>
      </c>
      <c r="E435" s="149">
        <v>0</v>
      </c>
      <c r="F435" s="148" t="str">
        <f t="shared" si="7"/>
        <v>-</v>
      </c>
    </row>
    <row r="436" spans="1:6" s="8" customFormat="1">
      <c r="A436" s="145">
        <v>8134</v>
      </c>
      <c r="B436" s="146" t="s">
        <v>728</v>
      </c>
      <c r="C436" s="345">
        <v>423</v>
      </c>
      <c r="D436" s="149">
        <v>0</v>
      </c>
      <c r="E436" s="149">
        <v>0</v>
      </c>
      <c r="F436" s="148" t="str">
        <f t="shared" si="7"/>
        <v>-</v>
      </c>
    </row>
    <row r="437" spans="1:6" s="8" customFormat="1">
      <c r="A437" s="145">
        <v>814</v>
      </c>
      <c r="B437" s="151" t="s">
        <v>2005</v>
      </c>
      <c r="C437" s="345">
        <v>424</v>
      </c>
      <c r="D437" s="149">
        <v>0</v>
      </c>
      <c r="E437" s="149">
        <v>0</v>
      </c>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v>0</v>
      </c>
      <c r="E439" s="149">
        <v>0</v>
      </c>
      <c r="F439" s="148" t="str">
        <f t="shared" si="7"/>
        <v>-</v>
      </c>
    </row>
    <row r="440" spans="1:6" s="8" customFormat="1">
      <c r="A440" s="145">
        <v>8154</v>
      </c>
      <c r="B440" s="146" t="s">
        <v>730</v>
      </c>
      <c r="C440" s="345">
        <v>427</v>
      </c>
      <c r="D440" s="149">
        <v>0</v>
      </c>
      <c r="E440" s="149">
        <v>0</v>
      </c>
      <c r="F440" s="148" t="str">
        <f t="shared" si="7"/>
        <v>-</v>
      </c>
    </row>
    <row r="441" spans="1:6" s="8" customFormat="1">
      <c r="A441" s="145">
        <v>8155</v>
      </c>
      <c r="B441" s="146" t="s">
        <v>731</v>
      </c>
      <c r="C441" s="345">
        <v>428</v>
      </c>
      <c r="D441" s="149">
        <v>0</v>
      </c>
      <c r="E441" s="149">
        <v>0</v>
      </c>
      <c r="F441" s="148" t="str">
        <f t="shared" si="7"/>
        <v>-</v>
      </c>
    </row>
    <row r="442" spans="1:6" s="8" customFormat="1">
      <c r="A442" s="145">
        <v>8156</v>
      </c>
      <c r="B442" s="146" t="s">
        <v>732</v>
      </c>
      <c r="C442" s="345">
        <v>429</v>
      </c>
      <c r="D442" s="149">
        <v>0</v>
      </c>
      <c r="E442" s="149">
        <v>0</v>
      </c>
      <c r="F442" s="148" t="str">
        <f t="shared" si="7"/>
        <v>-</v>
      </c>
    </row>
    <row r="443" spans="1:6" s="8" customFormat="1">
      <c r="A443" s="145">
        <v>8157</v>
      </c>
      <c r="B443" s="146" t="s">
        <v>733</v>
      </c>
      <c r="C443" s="345">
        <v>430</v>
      </c>
      <c r="D443" s="149">
        <v>0</v>
      </c>
      <c r="E443" s="149">
        <v>0</v>
      </c>
      <c r="F443" s="148" t="str">
        <f t="shared" si="7"/>
        <v>-</v>
      </c>
    </row>
    <row r="444" spans="1:6" s="8" customFormat="1">
      <c r="A444" s="145">
        <v>8158</v>
      </c>
      <c r="B444" s="146" t="s">
        <v>8</v>
      </c>
      <c r="C444" s="345">
        <v>431</v>
      </c>
      <c r="D444" s="149">
        <v>0</v>
      </c>
      <c r="E444" s="149">
        <v>0</v>
      </c>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v>0</v>
      </c>
      <c r="E446" s="149">
        <v>0</v>
      </c>
      <c r="F446" s="148" t="str">
        <f t="shared" si="7"/>
        <v>-</v>
      </c>
    </row>
    <row r="447" spans="1:6" s="8" customFormat="1">
      <c r="A447" s="145">
        <v>8164</v>
      </c>
      <c r="B447" s="146" t="s">
        <v>10</v>
      </c>
      <c r="C447" s="345">
        <v>434</v>
      </c>
      <c r="D447" s="149">
        <v>0</v>
      </c>
      <c r="E447" s="149">
        <v>0</v>
      </c>
      <c r="F447" s="148" t="str">
        <f t="shared" si="7"/>
        <v>-</v>
      </c>
    </row>
    <row r="448" spans="1:6" s="8" customFormat="1">
      <c r="A448" s="145">
        <v>8165</v>
      </c>
      <c r="B448" s="146" t="s">
        <v>11</v>
      </c>
      <c r="C448" s="345">
        <v>435</v>
      </c>
      <c r="D448" s="149">
        <v>0</v>
      </c>
      <c r="E448" s="149">
        <v>0</v>
      </c>
      <c r="F448" s="148" t="str">
        <f t="shared" si="7"/>
        <v>-</v>
      </c>
    </row>
    <row r="449" spans="1:6" s="8" customFormat="1">
      <c r="A449" s="145">
        <v>8166</v>
      </c>
      <c r="B449" s="146" t="s">
        <v>12</v>
      </c>
      <c r="C449" s="345">
        <v>436</v>
      </c>
      <c r="D449" s="149">
        <v>0</v>
      </c>
      <c r="E449" s="149">
        <v>0</v>
      </c>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v>0</v>
      </c>
      <c r="E451" s="149">
        <v>0</v>
      </c>
      <c r="F451" s="148" t="str">
        <f t="shared" si="7"/>
        <v>-</v>
      </c>
    </row>
    <row r="452" spans="1:6" s="8" customFormat="1">
      <c r="A452" s="145">
        <v>8172</v>
      </c>
      <c r="B452" s="146" t="s">
        <v>2615</v>
      </c>
      <c r="C452" s="345">
        <v>439</v>
      </c>
      <c r="D452" s="149">
        <v>0</v>
      </c>
      <c r="E452" s="149">
        <v>0</v>
      </c>
      <c r="F452" s="148" t="str">
        <f t="shared" si="7"/>
        <v>-</v>
      </c>
    </row>
    <row r="453" spans="1:6" s="8" customFormat="1">
      <c r="A453" s="145">
        <v>8173</v>
      </c>
      <c r="B453" s="146" t="s">
        <v>2616</v>
      </c>
      <c r="C453" s="345">
        <v>440</v>
      </c>
      <c r="D453" s="149">
        <v>0</v>
      </c>
      <c r="E453" s="149">
        <v>0</v>
      </c>
      <c r="F453" s="148" t="str">
        <f t="shared" si="7"/>
        <v>-</v>
      </c>
    </row>
    <row r="454" spans="1:6" s="8" customFormat="1">
      <c r="A454" s="145">
        <v>8174</v>
      </c>
      <c r="B454" s="146" t="s">
        <v>2617</v>
      </c>
      <c r="C454" s="345">
        <v>441</v>
      </c>
      <c r="D454" s="149">
        <v>0</v>
      </c>
      <c r="E454" s="149">
        <v>0</v>
      </c>
      <c r="F454" s="148" t="str">
        <f t="shared" si="7"/>
        <v>-</v>
      </c>
    </row>
    <row r="455" spans="1:6" s="8" customFormat="1">
      <c r="A455" s="145">
        <v>8175</v>
      </c>
      <c r="B455" s="146" t="s">
        <v>2618</v>
      </c>
      <c r="C455" s="345">
        <v>442</v>
      </c>
      <c r="D455" s="149">
        <v>0</v>
      </c>
      <c r="E455" s="149">
        <v>0</v>
      </c>
      <c r="F455" s="148" t="str">
        <f t="shared" si="7"/>
        <v>-</v>
      </c>
    </row>
    <row r="456" spans="1:6" s="8" customFormat="1">
      <c r="A456" s="145">
        <v>8176</v>
      </c>
      <c r="B456" s="146" t="s">
        <v>2619</v>
      </c>
      <c r="C456" s="345">
        <v>443</v>
      </c>
      <c r="D456" s="149">
        <v>0</v>
      </c>
      <c r="E456" s="149">
        <v>0</v>
      </c>
      <c r="F456" s="148" t="str">
        <f t="shared" si="7"/>
        <v>-</v>
      </c>
    </row>
    <row r="457" spans="1:6" s="8" customFormat="1" ht="24">
      <c r="A457" s="145">
        <v>8177</v>
      </c>
      <c r="B457" s="154" t="s">
        <v>2620</v>
      </c>
      <c r="C457" s="345">
        <v>444</v>
      </c>
      <c r="D457" s="149">
        <v>0</v>
      </c>
      <c r="E457" s="149">
        <v>0</v>
      </c>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v>0</v>
      </c>
      <c r="E459" s="149">
        <v>0</v>
      </c>
      <c r="F459" s="148" t="str">
        <f t="shared" si="7"/>
        <v>-</v>
      </c>
    </row>
    <row r="460" spans="1:6" s="8" customFormat="1">
      <c r="A460" s="145" t="s">
        <v>3287</v>
      </c>
      <c r="B460" s="151" t="s">
        <v>3288</v>
      </c>
      <c r="C460" s="345">
        <v>447</v>
      </c>
      <c r="D460" s="149">
        <v>0</v>
      </c>
      <c r="E460" s="149">
        <v>0</v>
      </c>
      <c r="F460" s="148" t="str">
        <f t="shared" si="7"/>
        <v>-</v>
      </c>
    </row>
    <row r="461" spans="1:6" s="8" customFormat="1">
      <c r="A461" s="145" t="s">
        <v>3289</v>
      </c>
      <c r="B461" s="151" t="s">
        <v>3290</v>
      </c>
      <c r="C461" s="345">
        <v>448</v>
      </c>
      <c r="D461" s="149">
        <v>0</v>
      </c>
      <c r="E461" s="149">
        <v>0</v>
      </c>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v>0</v>
      </c>
      <c r="E464" s="149">
        <v>0</v>
      </c>
      <c r="F464" s="148" t="str">
        <f t="shared" si="7"/>
        <v>-</v>
      </c>
    </row>
    <row r="465" spans="1:6" s="8" customFormat="1">
      <c r="A465" s="145">
        <v>8212</v>
      </c>
      <c r="B465" s="146" t="s">
        <v>2622</v>
      </c>
      <c r="C465" s="345">
        <v>452</v>
      </c>
      <c r="D465" s="149">
        <v>0</v>
      </c>
      <c r="E465" s="149">
        <v>0</v>
      </c>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v>0</v>
      </c>
      <c r="E467" s="149">
        <v>0</v>
      </c>
      <c r="F467" s="148" t="str">
        <f t="shared" si="7"/>
        <v>-</v>
      </c>
    </row>
    <row r="468" spans="1:6" s="8" customFormat="1">
      <c r="A468" s="145">
        <v>8222</v>
      </c>
      <c r="B468" s="146" t="s">
        <v>391</v>
      </c>
      <c r="C468" s="345">
        <v>455</v>
      </c>
      <c r="D468" s="149">
        <v>0</v>
      </c>
      <c r="E468" s="149">
        <v>0</v>
      </c>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v>0</v>
      </c>
      <c r="E470" s="149">
        <v>0</v>
      </c>
      <c r="F470" s="148" t="str">
        <f t="shared" si="7"/>
        <v>-</v>
      </c>
    </row>
    <row r="471" spans="1:6" s="8" customFormat="1">
      <c r="A471" s="145">
        <v>8232</v>
      </c>
      <c r="B471" s="146" t="s">
        <v>60</v>
      </c>
      <c r="C471" s="345">
        <v>458</v>
      </c>
      <c r="D471" s="149">
        <v>0</v>
      </c>
      <c r="E471" s="149">
        <v>0</v>
      </c>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v>0</v>
      </c>
      <c r="E473" s="149">
        <v>0</v>
      </c>
      <c r="F473" s="148" t="str">
        <f t="shared" si="7"/>
        <v>-</v>
      </c>
    </row>
    <row r="474" spans="1:6" s="8" customFormat="1">
      <c r="A474" s="145">
        <v>8242</v>
      </c>
      <c r="B474" s="146" t="s">
        <v>2211</v>
      </c>
      <c r="C474" s="345">
        <v>461</v>
      </c>
      <c r="D474" s="149">
        <v>0</v>
      </c>
      <c r="E474" s="149">
        <v>0</v>
      </c>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v>0</v>
      </c>
      <c r="E477" s="149">
        <v>0</v>
      </c>
      <c r="F477" s="148" t="str">
        <f t="shared" si="7"/>
        <v>-</v>
      </c>
    </row>
    <row r="478" spans="1:6" s="8" customFormat="1">
      <c r="A478" s="145">
        <v>8313</v>
      </c>
      <c r="B478" s="146" t="s">
        <v>1806</v>
      </c>
      <c r="C478" s="345">
        <v>465</v>
      </c>
      <c r="D478" s="149">
        <v>0</v>
      </c>
      <c r="E478" s="149">
        <v>0</v>
      </c>
      <c r="F478" s="148" t="str">
        <f t="shared" si="7"/>
        <v>-</v>
      </c>
    </row>
    <row r="479" spans="1:6" s="8" customFormat="1">
      <c r="A479" s="145">
        <v>8314</v>
      </c>
      <c r="B479" s="146" t="s">
        <v>3445</v>
      </c>
      <c r="C479" s="345">
        <v>466</v>
      </c>
      <c r="D479" s="149">
        <v>0</v>
      </c>
      <c r="E479" s="149">
        <v>0</v>
      </c>
      <c r="F479" s="148" t="str">
        <f t="shared" si="7"/>
        <v>-</v>
      </c>
    </row>
    <row r="480" spans="1:6" s="8" customFormat="1">
      <c r="A480" s="145">
        <v>832</v>
      </c>
      <c r="B480" s="154" t="s">
        <v>2756</v>
      </c>
      <c r="C480" s="345">
        <v>467</v>
      </c>
      <c r="D480" s="149">
        <v>0</v>
      </c>
      <c r="E480" s="149">
        <v>0</v>
      </c>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v>0</v>
      </c>
      <c r="E482" s="149">
        <v>0</v>
      </c>
      <c r="F482" s="148" t="str">
        <f t="shared" si="7"/>
        <v>-</v>
      </c>
    </row>
    <row r="483" spans="1:6" s="8" customFormat="1">
      <c r="A483" s="145">
        <v>8332</v>
      </c>
      <c r="B483" s="146" t="s">
        <v>531</v>
      </c>
      <c r="C483" s="345">
        <v>470</v>
      </c>
      <c r="D483" s="149">
        <v>0</v>
      </c>
      <c r="E483" s="149">
        <v>0</v>
      </c>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v>0</v>
      </c>
      <c r="E485" s="149">
        <v>0</v>
      </c>
      <c r="F485" s="148" t="str">
        <f t="shared" si="7"/>
        <v>-</v>
      </c>
    </row>
    <row r="486" spans="1:6" s="8" customFormat="1">
      <c r="A486" s="145">
        <v>8342</v>
      </c>
      <c r="B486" s="146" t="s">
        <v>1212</v>
      </c>
      <c r="C486" s="345">
        <v>473</v>
      </c>
      <c r="D486" s="149">
        <v>0</v>
      </c>
      <c r="E486" s="149">
        <v>0</v>
      </c>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v>0</v>
      </c>
      <c r="E489" s="149">
        <v>0</v>
      </c>
      <c r="F489" s="148" t="str">
        <f t="shared" si="8"/>
        <v>-</v>
      </c>
    </row>
    <row r="490" spans="1:6" s="8" customFormat="1">
      <c r="A490" s="145">
        <v>8414</v>
      </c>
      <c r="B490" s="146" t="s">
        <v>532</v>
      </c>
      <c r="C490" s="345">
        <v>477</v>
      </c>
      <c r="D490" s="149">
        <v>0</v>
      </c>
      <c r="E490" s="149">
        <v>0</v>
      </c>
      <c r="F490" s="148" t="str">
        <f t="shared" si="8"/>
        <v>-</v>
      </c>
    </row>
    <row r="491" spans="1:6" s="8" customFormat="1">
      <c r="A491" s="145">
        <v>8415</v>
      </c>
      <c r="B491" s="146" t="s">
        <v>677</v>
      </c>
      <c r="C491" s="345">
        <v>478</v>
      </c>
      <c r="D491" s="149">
        <v>0</v>
      </c>
      <c r="E491" s="149">
        <v>0</v>
      </c>
      <c r="F491" s="148" t="str">
        <f t="shared" si="8"/>
        <v>-</v>
      </c>
    </row>
    <row r="492" spans="1:6" s="8" customFormat="1">
      <c r="A492" s="145">
        <v>8416</v>
      </c>
      <c r="B492" s="146" t="s">
        <v>2722</v>
      </c>
      <c r="C492" s="345">
        <v>479</v>
      </c>
      <c r="D492" s="149">
        <v>0</v>
      </c>
      <c r="E492" s="149">
        <v>0</v>
      </c>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v>0</v>
      </c>
      <c r="E494" s="149">
        <v>0</v>
      </c>
      <c r="F494" s="148" t="str">
        <f t="shared" si="8"/>
        <v>-</v>
      </c>
    </row>
    <row r="495" spans="1:6" s="8" customFormat="1">
      <c r="A495" s="145">
        <v>8423</v>
      </c>
      <c r="B495" s="146" t="s">
        <v>2724</v>
      </c>
      <c r="C495" s="345">
        <v>482</v>
      </c>
      <c r="D495" s="149">
        <v>0</v>
      </c>
      <c r="E495" s="149">
        <v>0</v>
      </c>
      <c r="F495" s="148" t="str">
        <f t="shared" si="8"/>
        <v>-</v>
      </c>
    </row>
    <row r="496" spans="1:6" s="8" customFormat="1">
      <c r="A496" s="145">
        <v>8424</v>
      </c>
      <c r="B496" s="146" t="s">
        <v>2725</v>
      </c>
      <c r="C496" s="345">
        <v>483</v>
      </c>
      <c r="D496" s="149">
        <v>0</v>
      </c>
      <c r="E496" s="149">
        <v>0</v>
      </c>
      <c r="F496" s="148" t="str">
        <f t="shared" si="8"/>
        <v>-</v>
      </c>
    </row>
    <row r="497" spans="1:6" s="8" customFormat="1">
      <c r="A497" s="145">
        <v>843</v>
      </c>
      <c r="B497" s="146" t="s">
        <v>2198</v>
      </c>
      <c r="C497" s="345">
        <v>484</v>
      </c>
      <c r="D497" s="149">
        <v>0</v>
      </c>
      <c r="E497" s="149">
        <v>0</v>
      </c>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v>0</v>
      </c>
      <c r="E499" s="149">
        <v>0</v>
      </c>
      <c r="F499" s="148" t="str">
        <f t="shared" si="8"/>
        <v>-</v>
      </c>
    </row>
    <row r="500" spans="1:6" s="8" customFormat="1">
      <c r="A500" s="145">
        <v>8444</v>
      </c>
      <c r="B500" s="146" t="s">
        <v>2727</v>
      </c>
      <c r="C500" s="345">
        <v>487</v>
      </c>
      <c r="D500" s="149">
        <v>0</v>
      </c>
      <c r="E500" s="149">
        <v>0</v>
      </c>
      <c r="F500" s="148" t="str">
        <f t="shared" si="8"/>
        <v>-</v>
      </c>
    </row>
    <row r="501" spans="1:6" s="8" customFormat="1">
      <c r="A501" s="145">
        <v>8445</v>
      </c>
      <c r="B501" s="146" t="s">
        <v>2728</v>
      </c>
      <c r="C501" s="345">
        <v>488</v>
      </c>
      <c r="D501" s="149">
        <v>0</v>
      </c>
      <c r="E501" s="149">
        <v>0</v>
      </c>
      <c r="F501" s="148" t="str">
        <f t="shared" si="8"/>
        <v>-</v>
      </c>
    </row>
    <row r="502" spans="1:6" s="8" customFormat="1">
      <c r="A502" s="145">
        <v>8446</v>
      </c>
      <c r="B502" s="146" t="s">
        <v>2729</v>
      </c>
      <c r="C502" s="345">
        <v>489</v>
      </c>
      <c r="D502" s="149">
        <v>0</v>
      </c>
      <c r="E502" s="149">
        <v>0</v>
      </c>
      <c r="F502" s="148" t="str">
        <f t="shared" si="8"/>
        <v>-</v>
      </c>
    </row>
    <row r="503" spans="1:6" s="8" customFormat="1">
      <c r="A503" s="145">
        <v>8447</v>
      </c>
      <c r="B503" s="146" t="s">
        <v>2730</v>
      </c>
      <c r="C503" s="345">
        <v>490</v>
      </c>
      <c r="D503" s="149">
        <v>0</v>
      </c>
      <c r="E503" s="149">
        <v>0</v>
      </c>
      <c r="F503" s="148" t="str">
        <f t="shared" si="8"/>
        <v>-</v>
      </c>
    </row>
    <row r="504" spans="1:6" s="8" customFormat="1">
      <c r="A504" s="145">
        <v>8448</v>
      </c>
      <c r="B504" s="146" t="s">
        <v>2731</v>
      </c>
      <c r="C504" s="345">
        <v>491</v>
      </c>
      <c r="D504" s="149">
        <v>0</v>
      </c>
      <c r="E504" s="149">
        <v>0</v>
      </c>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v>0</v>
      </c>
      <c r="E506" s="149">
        <v>0</v>
      </c>
      <c r="F506" s="148" t="str">
        <f t="shared" si="8"/>
        <v>-</v>
      </c>
    </row>
    <row r="507" spans="1:6" s="8" customFormat="1">
      <c r="A507" s="145">
        <v>8454</v>
      </c>
      <c r="B507" s="146" t="s">
        <v>2016</v>
      </c>
      <c r="C507" s="345">
        <v>494</v>
      </c>
      <c r="D507" s="149">
        <v>0</v>
      </c>
      <c r="E507" s="149">
        <v>0</v>
      </c>
      <c r="F507" s="148" t="str">
        <f t="shared" si="8"/>
        <v>-</v>
      </c>
    </row>
    <row r="508" spans="1:6" s="8" customFormat="1">
      <c r="A508" s="145">
        <v>8455</v>
      </c>
      <c r="B508" s="146" t="s">
        <v>2017</v>
      </c>
      <c r="C508" s="345">
        <v>495</v>
      </c>
      <c r="D508" s="149">
        <v>0</v>
      </c>
      <c r="E508" s="149">
        <v>0</v>
      </c>
      <c r="F508" s="148" t="str">
        <f t="shared" si="8"/>
        <v>-</v>
      </c>
    </row>
    <row r="509" spans="1:6" s="8" customFormat="1">
      <c r="A509" s="145">
        <v>8456</v>
      </c>
      <c r="B509" s="146" t="s">
        <v>2018</v>
      </c>
      <c r="C509" s="345">
        <v>496</v>
      </c>
      <c r="D509" s="149">
        <v>0</v>
      </c>
      <c r="E509" s="149">
        <v>0</v>
      </c>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v>0</v>
      </c>
      <c r="E511" s="149">
        <v>0</v>
      </c>
      <c r="F511" s="148" t="str">
        <f t="shared" si="8"/>
        <v>-</v>
      </c>
    </row>
    <row r="512" spans="1:6" s="8" customFormat="1">
      <c r="A512" s="145">
        <v>8472</v>
      </c>
      <c r="B512" s="146" t="s">
        <v>2020</v>
      </c>
      <c r="C512" s="345">
        <v>499</v>
      </c>
      <c r="D512" s="149">
        <v>0</v>
      </c>
      <c r="E512" s="149">
        <v>0</v>
      </c>
      <c r="F512" s="148" t="str">
        <f t="shared" si="8"/>
        <v>-</v>
      </c>
    </row>
    <row r="513" spans="1:6" s="8" customFormat="1">
      <c r="A513" s="145">
        <v>8473</v>
      </c>
      <c r="B513" s="146" t="s">
        <v>33</v>
      </c>
      <c r="C513" s="345">
        <v>500</v>
      </c>
      <c r="D513" s="149">
        <v>0</v>
      </c>
      <c r="E513" s="149">
        <v>0</v>
      </c>
      <c r="F513" s="148" t="str">
        <f t="shared" si="8"/>
        <v>-</v>
      </c>
    </row>
    <row r="514" spans="1:6" s="8" customFormat="1">
      <c r="A514" s="145">
        <v>8474</v>
      </c>
      <c r="B514" s="146" t="s">
        <v>34</v>
      </c>
      <c r="C514" s="345">
        <v>501</v>
      </c>
      <c r="D514" s="149">
        <v>0</v>
      </c>
      <c r="E514" s="149">
        <v>0</v>
      </c>
      <c r="F514" s="148" t="str">
        <f t="shared" si="8"/>
        <v>-</v>
      </c>
    </row>
    <row r="515" spans="1:6" s="8" customFormat="1">
      <c r="A515" s="145">
        <v>8475</v>
      </c>
      <c r="B515" s="146" t="s">
        <v>35</v>
      </c>
      <c r="C515" s="345">
        <v>502</v>
      </c>
      <c r="D515" s="149">
        <v>0</v>
      </c>
      <c r="E515" s="149">
        <v>0</v>
      </c>
      <c r="F515" s="148" t="str">
        <f t="shared" si="8"/>
        <v>-</v>
      </c>
    </row>
    <row r="516" spans="1:6" s="8" customFormat="1">
      <c r="A516" s="145">
        <v>8476</v>
      </c>
      <c r="B516" s="146" t="s">
        <v>3054</v>
      </c>
      <c r="C516" s="345">
        <v>503</v>
      </c>
      <c r="D516" s="149">
        <v>0</v>
      </c>
      <c r="E516" s="149">
        <v>0</v>
      </c>
      <c r="F516" s="148" t="str">
        <f t="shared" si="8"/>
        <v>-</v>
      </c>
    </row>
    <row r="517" spans="1:6" s="8" customFormat="1" ht="24">
      <c r="A517" s="145" t="s">
        <v>3055</v>
      </c>
      <c r="B517" s="146" t="s">
        <v>3056</v>
      </c>
      <c r="C517" s="345">
        <v>504</v>
      </c>
      <c r="D517" s="149">
        <v>0</v>
      </c>
      <c r="E517" s="149">
        <v>0</v>
      </c>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v>0</v>
      </c>
      <c r="E520" s="149">
        <v>0</v>
      </c>
      <c r="F520" s="148" t="str">
        <f t="shared" si="8"/>
        <v>-</v>
      </c>
    </row>
    <row r="521" spans="1:6" s="8" customFormat="1">
      <c r="A521" s="145">
        <v>8512</v>
      </c>
      <c r="B521" s="146" t="s">
        <v>37</v>
      </c>
      <c r="C521" s="345">
        <v>508</v>
      </c>
      <c r="D521" s="149">
        <v>0</v>
      </c>
      <c r="E521" s="149">
        <v>0</v>
      </c>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v>0</v>
      </c>
      <c r="E523" s="149">
        <v>0</v>
      </c>
      <c r="F523" s="148" t="str">
        <f t="shared" si="8"/>
        <v>-</v>
      </c>
    </row>
    <row r="524" spans="1:6" s="8" customFormat="1">
      <c r="A524" s="145">
        <v>8522</v>
      </c>
      <c r="B524" s="146" t="s">
        <v>39</v>
      </c>
      <c r="C524" s="345">
        <v>511</v>
      </c>
      <c r="D524" s="149">
        <v>0</v>
      </c>
      <c r="E524" s="149">
        <v>0</v>
      </c>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v>0</v>
      </c>
      <c r="E526" s="149">
        <v>0</v>
      </c>
      <c r="F526" s="148" t="str">
        <f t="shared" si="8"/>
        <v>-</v>
      </c>
    </row>
    <row r="527" spans="1:6" s="8" customFormat="1">
      <c r="A527" s="145">
        <v>8532</v>
      </c>
      <c r="B527" s="146" t="s">
        <v>2070</v>
      </c>
      <c r="C527" s="345">
        <v>514</v>
      </c>
      <c r="D527" s="149">
        <v>0</v>
      </c>
      <c r="E527" s="149">
        <v>0</v>
      </c>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v>0</v>
      </c>
      <c r="E529" s="149">
        <v>0</v>
      </c>
      <c r="F529" s="148" t="str">
        <f t="shared" si="8"/>
        <v>-</v>
      </c>
    </row>
    <row r="530" spans="1:6" s="8" customFormat="1">
      <c r="A530" s="145">
        <v>8542</v>
      </c>
      <c r="B530" s="146" t="s">
        <v>817</v>
      </c>
      <c r="C530" s="345">
        <v>517</v>
      </c>
      <c r="D530" s="149">
        <v>0</v>
      </c>
      <c r="E530" s="149">
        <v>0</v>
      </c>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v>0</v>
      </c>
      <c r="E534" s="149">
        <v>0</v>
      </c>
      <c r="F534" s="148" t="str">
        <f t="shared" si="8"/>
        <v>-</v>
      </c>
    </row>
    <row r="535" spans="1:6" s="8" customFormat="1">
      <c r="A535" s="145">
        <v>5114</v>
      </c>
      <c r="B535" s="146" t="s">
        <v>3074</v>
      </c>
      <c r="C535" s="345">
        <v>522</v>
      </c>
      <c r="D535" s="149">
        <v>0</v>
      </c>
      <c r="E535" s="149">
        <v>0</v>
      </c>
      <c r="F535" s="148" t="str">
        <f t="shared" si="8"/>
        <v>-</v>
      </c>
    </row>
    <row r="536" spans="1:6" s="8" customFormat="1">
      <c r="A536" s="145">
        <v>5115</v>
      </c>
      <c r="B536" s="146" t="s">
        <v>3075</v>
      </c>
      <c r="C536" s="345">
        <v>523</v>
      </c>
      <c r="D536" s="149">
        <v>0</v>
      </c>
      <c r="E536" s="149">
        <v>0</v>
      </c>
      <c r="F536" s="148" t="str">
        <f t="shared" si="8"/>
        <v>-</v>
      </c>
    </row>
    <row r="537" spans="1:6" s="8" customFormat="1">
      <c r="A537" s="145">
        <v>5116</v>
      </c>
      <c r="B537" s="146" t="s">
        <v>3076</v>
      </c>
      <c r="C537" s="345">
        <v>524</v>
      </c>
      <c r="D537" s="149">
        <v>0</v>
      </c>
      <c r="E537" s="149">
        <v>0</v>
      </c>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v>0</v>
      </c>
      <c r="E539" s="149">
        <v>0</v>
      </c>
      <c r="F539" s="148" t="str">
        <f t="shared" si="8"/>
        <v>-</v>
      </c>
    </row>
    <row r="540" spans="1:6" s="8" customFormat="1">
      <c r="A540" s="145">
        <v>5122</v>
      </c>
      <c r="B540" s="146" t="s">
        <v>3935</v>
      </c>
      <c r="C540" s="345">
        <v>527</v>
      </c>
      <c r="D540" s="149">
        <v>0</v>
      </c>
      <c r="E540" s="149">
        <v>0</v>
      </c>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v>0</v>
      </c>
      <c r="E542" s="149">
        <v>0</v>
      </c>
      <c r="F542" s="148" t="str">
        <f t="shared" si="8"/>
        <v>-</v>
      </c>
    </row>
    <row r="543" spans="1:6" s="8" customFormat="1">
      <c r="A543" s="160">
        <v>5133</v>
      </c>
      <c r="B543" s="146" t="s">
        <v>45</v>
      </c>
      <c r="C543" s="345">
        <v>530</v>
      </c>
      <c r="D543" s="149">
        <v>0</v>
      </c>
      <c r="E543" s="149">
        <v>0</v>
      </c>
      <c r="F543" s="148" t="str">
        <f t="shared" si="8"/>
        <v>-</v>
      </c>
    </row>
    <row r="544" spans="1:6" s="8" customFormat="1">
      <c r="A544" s="160">
        <v>5134</v>
      </c>
      <c r="B544" s="146" t="s">
        <v>46</v>
      </c>
      <c r="C544" s="345">
        <v>531</v>
      </c>
      <c r="D544" s="149">
        <v>0</v>
      </c>
      <c r="E544" s="149">
        <v>0</v>
      </c>
      <c r="F544" s="148" t="str">
        <f t="shared" si="8"/>
        <v>-</v>
      </c>
    </row>
    <row r="545" spans="1:6" s="8" customFormat="1">
      <c r="A545" s="145">
        <v>514</v>
      </c>
      <c r="B545" s="151" t="s">
        <v>3298</v>
      </c>
      <c r="C545" s="345">
        <v>532</v>
      </c>
      <c r="D545" s="149">
        <v>0</v>
      </c>
      <c r="E545" s="149">
        <v>0</v>
      </c>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v>0</v>
      </c>
      <c r="E547" s="149">
        <v>0</v>
      </c>
      <c r="F547" s="148" t="str">
        <f t="shared" si="8"/>
        <v>-</v>
      </c>
    </row>
    <row r="548" spans="1:6" s="8" customFormat="1">
      <c r="A548" s="145">
        <v>5154</v>
      </c>
      <c r="B548" s="146" t="s">
        <v>48</v>
      </c>
      <c r="C548" s="345">
        <v>535</v>
      </c>
      <c r="D548" s="149">
        <v>0</v>
      </c>
      <c r="E548" s="149">
        <v>0</v>
      </c>
      <c r="F548" s="148" t="str">
        <f t="shared" si="8"/>
        <v>-</v>
      </c>
    </row>
    <row r="549" spans="1:6" s="8" customFormat="1">
      <c r="A549" s="145">
        <v>5155</v>
      </c>
      <c r="B549" s="146" t="s">
        <v>49</v>
      </c>
      <c r="C549" s="345">
        <v>536</v>
      </c>
      <c r="D549" s="149">
        <v>0</v>
      </c>
      <c r="E549" s="149">
        <v>0</v>
      </c>
      <c r="F549" s="148" t="str">
        <f t="shared" si="8"/>
        <v>-</v>
      </c>
    </row>
    <row r="550" spans="1:6" s="8" customFormat="1">
      <c r="A550" s="145">
        <v>5156</v>
      </c>
      <c r="B550" s="146" t="s">
        <v>1847</v>
      </c>
      <c r="C550" s="345">
        <v>537</v>
      </c>
      <c r="D550" s="149">
        <v>0</v>
      </c>
      <c r="E550" s="149">
        <v>0</v>
      </c>
      <c r="F550" s="148" t="str">
        <f t="shared" si="8"/>
        <v>-</v>
      </c>
    </row>
    <row r="551" spans="1:6" s="8" customFormat="1">
      <c r="A551" s="145">
        <v>5157</v>
      </c>
      <c r="B551" s="146" t="s">
        <v>1848</v>
      </c>
      <c r="C551" s="345">
        <v>538</v>
      </c>
      <c r="D551" s="149">
        <v>0</v>
      </c>
      <c r="E551" s="149">
        <v>0</v>
      </c>
      <c r="F551" s="148" t="str">
        <f t="shared" ref="F551:F614" si="9">IF(D551&lt;&gt;0,IF(E551/D551&gt;=100,"&gt;&gt;100",E551/D551*100),"-")</f>
        <v>-</v>
      </c>
    </row>
    <row r="552" spans="1:6" s="8" customFormat="1">
      <c r="A552" s="145">
        <v>5158</v>
      </c>
      <c r="B552" s="146" t="s">
        <v>1849</v>
      </c>
      <c r="C552" s="345">
        <v>539</v>
      </c>
      <c r="D552" s="149">
        <v>0</v>
      </c>
      <c r="E552" s="149">
        <v>0</v>
      </c>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v>0</v>
      </c>
      <c r="E554" s="149">
        <v>0</v>
      </c>
      <c r="F554" s="148" t="str">
        <f t="shared" si="9"/>
        <v>-</v>
      </c>
    </row>
    <row r="555" spans="1:6" s="8" customFormat="1">
      <c r="A555" s="145">
        <v>5164</v>
      </c>
      <c r="B555" s="146" t="s">
        <v>1851</v>
      </c>
      <c r="C555" s="345">
        <v>542</v>
      </c>
      <c r="D555" s="149">
        <v>0</v>
      </c>
      <c r="E555" s="149">
        <v>0</v>
      </c>
      <c r="F555" s="148" t="str">
        <f t="shared" si="9"/>
        <v>-</v>
      </c>
    </row>
    <row r="556" spans="1:6" s="8" customFormat="1">
      <c r="A556" s="145">
        <v>5165</v>
      </c>
      <c r="B556" s="146" t="s">
        <v>1852</v>
      </c>
      <c r="C556" s="345">
        <v>543</v>
      </c>
      <c r="D556" s="149">
        <v>0</v>
      </c>
      <c r="E556" s="149">
        <v>0</v>
      </c>
      <c r="F556" s="148" t="str">
        <f t="shared" si="9"/>
        <v>-</v>
      </c>
    </row>
    <row r="557" spans="1:6" s="8" customFormat="1">
      <c r="A557" s="145">
        <v>5166</v>
      </c>
      <c r="B557" s="146" t="s">
        <v>1853</v>
      </c>
      <c r="C557" s="345">
        <v>544</v>
      </c>
      <c r="D557" s="149">
        <v>0</v>
      </c>
      <c r="E557" s="149">
        <v>0</v>
      </c>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v>0</v>
      </c>
      <c r="E559" s="149">
        <v>0</v>
      </c>
      <c r="F559" s="148" t="str">
        <f t="shared" si="9"/>
        <v>-</v>
      </c>
    </row>
    <row r="560" spans="1:6" s="8" customFormat="1">
      <c r="A560" s="145">
        <v>5172</v>
      </c>
      <c r="B560" s="146" t="s">
        <v>1855</v>
      </c>
      <c r="C560" s="345">
        <v>547</v>
      </c>
      <c r="D560" s="149">
        <v>0</v>
      </c>
      <c r="E560" s="149">
        <v>0</v>
      </c>
      <c r="F560" s="148" t="str">
        <f t="shared" si="9"/>
        <v>-</v>
      </c>
    </row>
    <row r="561" spans="1:6" s="8" customFormat="1">
      <c r="A561" s="145">
        <v>5173</v>
      </c>
      <c r="B561" s="146" t="s">
        <v>1856</v>
      </c>
      <c r="C561" s="345">
        <v>548</v>
      </c>
      <c r="D561" s="149">
        <v>0</v>
      </c>
      <c r="E561" s="149">
        <v>0</v>
      </c>
      <c r="F561" s="148" t="str">
        <f t="shared" si="9"/>
        <v>-</v>
      </c>
    </row>
    <row r="562" spans="1:6" s="8" customFormat="1">
      <c r="A562" s="145">
        <v>5174</v>
      </c>
      <c r="B562" s="146" t="s">
        <v>822</v>
      </c>
      <c r="C562" s="345">
        <v>549</v>
      </c>
      <c r="D562" s="149">
        <v>0</v>
      </c>
      <c r="E562" s="149">
        <v>0</v>
      </c>
      <c r="F562" s="148" t="str">
        <f t="shared" si="9"/>
        <v>-</v>
      </c>
    </row>
    <row r="563" spans="1:6" s="8" customFormat="1">
      <c r="A563" s="145">
        <v>5175</v>
      </c>
      <c r="B563" s="146" t="s">
        <v>823</v>
      </c>
      <c r="C563" s="345">
        <v>550</v>
      </c>
      <c r="D563" s="149">
        <v>0</v>
      </c>
      <c r="E563" s="149">
        <v>0</v>
      </c>
      <c r="F563" s="148" t="str">
        <f t="shared" si="9"/>
        <v>-</v>
      </c>
    </row>
    <row r="564" spans="1:6" s="8" customFormat="1">
      <c r="A564" s="145">
        <v>5176</v>
      </c>
      <c r="B564" s="146" t="s">
        <v>62</v>
      </c>
      <c r="C564" s="345">
        <v>551</v>
      </c>
      <c r="D564" s="149">
        <v>0</v>
      </c>
      <c r="E564" s="149">
        <v>0</v>
      </c>
      <c r="F564" s="148" t="str">
        <f t="shared" si="9"/>
        <v>-</v>
      </c>
    </row>
    <row r="565" spans="1:6" s="8" customFormat="1">
      <c r="A565" s="145">
        <v>5177</v>
      </c>
      <c r="B565" s="151" t="s">
        <v>63</v>
      </c>
      <c r="C565" s="345">
        <v>552</v>
      </c>
      <c r="D565" s="149">
        <v>0</v>
      </c>
      <c r="E565" s="149">
        <v>0</v>
      </c>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v>0</v>
      </c>
      <c r="E567" s="149">
        <v>0</v>
      </c>
      <c r="F567" s="148" t="str">
        <f t="shared" si="9"/>
        <v>-</v>
      </c>
    </row>
    <row r="568" spans="1:6" s="8" customFormat="1">
      <c r="A568" s="145" t="s">
        <v>1632</v>
      </c>
      <c r="B568" s="146" t="s">
        <v>1633</v>
      </c>
      <c r="C568" s="345">
        <v>555</v>
      </c>
      <c r="D568" s="149">
        <v>0</v>
      </c>
      <c r="E568" s="149">
        <v>0</v>
      </c>
      <c r="F568" s="148" t="str">
        <f t="shared" si="9"/>
        <v>-</v>
      </c>
    </row>
    <row r="569" spans="1:6" s="8" customFormat="1">
      <c r="A569" s="145" t="s">
        <v>1634</v>
      </c>
      <c r="B569" s="146" t="s">
        <v>1635</v>
      </c>
      <c r="C569" s="345">
        <v>556</v>
      </c>
      <c r="D569" s="149">
        <v>0</v>
      </c>
      <c r="E569" s="149">
        <v>0</v>
      </c>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v>0</v>
      </c>
      <c r="E572" s="149">
        <v>0</v>
      </c>
      <c r="F572" s="148" t="str">
        <f t="shared" si="9"/>
        <v>-</v>
      </c>
    </row>
    <row r="573" spans="1:6" s="8" customFormat="1">
      <c r="A573" s="145">
        <v>5212</v>
      </c>
      <c r="B573" s="146" t="s">
        <v>1764</v>
      </c>
      <c r="C573" s="345">
        <v>560</v>
      </c>
      <c r="D573" s="149">
        <v>0</v>
      </c>
      <c r="E573" s="149">
        <v>0</v>
      </c>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v>0</v>
      </c>
      <c r="E575" s="149">
        <v>0</v>
      </c>
      <c r="F575" s="148" t="str">
        <f t="shared" si="9"/>
        <v>-</v>
      </c>
    </row>
    <row r="576" spans="1:6" s="8" customFormat="1">
      <c r="A576" s="145">
        <v>5222</v>
      </c>
      <c r="B576" s="146" t="s">
        <v>391</v>
      </c>
      <c r="C576" s="345">
        <v>563</v>
      </c>
      <c r="D576" s="149">
        <v>0</v>
      </c>
      <c r="E576" s="149">
        <v>0</v>
      </c>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v>0</v>
      </c>
      <c r="E578" s="149">
        <v>0</v>
      </c>
      <c r="F578" s="148" t="str">
        <f t="shared" si="9"/>
        <v>-</v>
      </c>
    </row>
    <row r="579" spans="1:6" s="8" customFormat="1">
      <c r="A579" s="145">
        <v>5232</v>
      </c>
      <c r="B579" s="146" t="s">
        <v>60</v>
      </c>
      <c r="C579" s="345">
        <v>566</v>
      </c>
      <c r="D579" s="149">
        <v>0</v>
      </c>
      <c r="E579" s="149">
        <v>0</v>
      </c>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v>0</v>
      </c>
      <c r="E581" s="149">
        <v>0</v>
      </c>
      <c r="F581" s="148" t="str">
        <f t="shared" si="9"/>
        <v>-</v>
      </c>
    </row>
    <row r="582" spans="1:6" s="8" customFormat="1">
      <c r="A582" s="160">
        <v>5242</v>
      </c>
      <c r="B582" s="146" t="s">
        <v>817</v>
      </c>
      <c r="C582" s="345">
        <v>569</v>
      </c>
      <c r="D582" s="149">
        <v>0</v>
      </c>
      <c r="E582" s="149">
        <v>0</v>
      </c>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v>0</v>
      </c>
      <c r="E585" s="149">
        <v>0</v>
      </c>
      <c r="F585" s="148" t="str">
        <f t="shared" si="9"/>
        <v>-</v>
      </c>
    </row>
    <row r="586" spans="1:6" s="8" customFormat="1">
      <c r="A586" s="145">
        <v>5313</v>
      </c>
      <c r="B586" s="146" t="s">
        <v>1806</v>
      </c>
      <c r="C586" s="345">
        <v>573</v>
      </c>
      <c r="D586" s="149">
        <v>0</v>
      </c>
      <c r="E586" s="149">
        <v>0</v>
      </c>
      <c r="F586" s="148" t="str">
        <f t="shared" si="9"/>
        <v>-</v>
      </c>
    </row>
    <row r="587" spans="1:6" s="8" customFormat="1">
      <c r="A587" s="145">
        <v>5314</v>
      </c>
      <c r="B587" s="146" t="s">
        <v>3445</v>
      </c>
      <c r="C587" s="345">
        <v>574</v>
      </c>
      <c r="D587" s="149">
        <v>0</v>
      </c>
      <c r="E587" s="149">
        <v>0</v>
      </c>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v>0</v>
      </c>
      <c r="E589" s="149">
        <v>0</v>
      </c>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v>0</v>
      </c>
      <c r="E591" s="149">
        <v>0</v>
      </c>
      <c r="F591" s="148" t="str">
        <f t="shared" si="9"/>
        <v>-</v>
      </c>
    </row>
    <row r="592" spans="1:6" s="8" customFormat="1">
      <c r="A592" s="145">
        <v>5332</v>
      </c>
      <c r="B592" s="146" t="s">
        <v>719</v>
      </c>
      <c r="C592" s="345">
        <v>579</v>
      </c>
      <c r="D592" s="149">
        <v>0</v>
      </c>
      <c r="E592" s="149">
        <v>0</v>
      </c>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v>0</v>
      </c>
      <c r="E594" s="149">
        <v>0</v>
      </c>
      <c r="F594" s="148" t="str">
        <f t="shared" si="9"/>
        <v>-</v>
      </c>
    </row>
    <row r="595" spans="1:6" s="8" customFormat="1">
      <c r="A595" s="145">
        <v>5342</v>
      </c>
      <c r="B595" s="146" t="s">
        <v>1212</v>
      </c>
      <c r="C595" s="345">
        <v>582</v>
      </c>
      <c r="D595" s="149">
        <v>0</v>
      </c>
      <c r="E595" s="149">
        <v>0</v>
      </c>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v>0</v>
      </c>
      <c r="E598" s="149">
        <v>0</v>
      </c>
      <c r="F598" s="148" t="str">
        <f t="shared" si="9"/>
        <v>-</v>
      </c>
    </row>
    <row r="599" spans="1:6" s="8" customFormat="1">
      <c r="A599" s="145">
        <v>5414</v>
      </c>
      <c r="B599" s="146" t="s">
        <v>32</v>
      </c>
      <c r="C599" s="345">
        <v>586</v>
      </c>
      <c r="D599" s="149">
        <v>0</v>
      </c>
      <c r="E599" s="149">
        <v>0</v>
      </c>
      <c r="F599" s="148" t="str">
        <f t="shared" si="9"/>
        <v>-</v>
      </c>
    </row>
    <row r="600" spans="1:6" s="8" customFormat="1">
      <c r="A600" s="145">
        <v>5415</v>
      </c>
      <c r="B600" s="146" t="s">
        <v>1961</v>
      </c>
      <c r="C600" s="345">
        <v>587</v>
      </c>
      <c r="D600" s="149">
        <v>0</v>
      </c>
      <c r="E600" s="149">
        <v>0</v>
      </c>
      <c r="F600" s="148" t="str">
        <f t="shared" si="9"/>
        <v>-</v>
      </c>
    </row>
    <row r="601" spans="1:6" s="8" customFormat="1">
      <c r="A601" s="145">
        <v>5416</v>
      </c>
      <c r="B601" s="146" t="s">
        <v>1962</v>
      </c>
      <c r="C601" s="345">
        <v>588</v>
      </c>
      <c r="D601" s="149">
        <v>0</v>
      </c>
      <c r="E601" s="149">
        <v>0</v>
      </c>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v>0</v>
      </c>
      <c r="E603" s="149">
        <v>0</v>
      </c>
      <c r="F603" s="148" t="str">
        <f t="shared" si="9"/>
        <v>-</v>
      </c>
    </row>
    <row r="604" spans="1:6" s="8" customFormat="1">
      <c r="A604" s="145">
        <v>5423</v>
      </c>
      <c r="B604" s="146" t="s">
        <v>1964</v>
      </c>
      <c r="C604" s="345">
        <v>591</v>
      </c>
      <c r="D604" s="149">
        <v>0</v>
      </c>
      <c r="E604" s="149">
        <v>0</v>
      </c>
      <c r="F604" s="148" t="str">
        <f t="shared" si="9"/>
        <v>-</v>
      </c>
    </row>
    <row r="605" spans="1:6" s="8" customFormat="1">
      <c r="A605" s="145">
        <v>5424</v>
      </c>
      <c r="B605" s="146" t="s">
        <v>3332</v>
      </c>
      <c r="C605" s="345">
        <v>592</v>
      </c>
      <c r="D605" s="149">
        <v>0</v>
      </c>
      <c r="E605" s="149">
        <v>0</v>
      </c>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v>0</v>
      </c>
      <c r="E607" s="149">
        <v>0</v>
      </c>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v>0</v>
      </c>
      <c r="E609" s="149">
        <v>0</v>
      </c>
      <c r="F609" s="148" t="str">
        <f t="shared" si="9"/>
        <v>-</v>
      </c>
    </row>
    <row r="610" spans="1:6" s="8" customFormat="1">
      <c r="A610" s="145">
        <v>5444</v>
      </c>
      <c r="B610" s="151" t="s">
        <v>3334</v>
      </c>
      <c r="C610" s="345">
        <v>597</v>
      </c>
      <c r="D610" s="149">
        <v>0</v>
      </c>
      <c r="E610" s="149">
        <v>0</v>
      </c>
      <c r="F610" s="148" t="str">
        <f t="shared" si="9"/>
        <v>-</v>
      </c>
    </row>
    <row r="611" spans="1:6" s="8" customFormat="1" ht="24">
      <c r="A611" s="160">
        <v>5445</v>
      </c>
      <c r="B611" s="146" t="s">
        <v>2124</v>
      </c>
      <c r="C611" s="345">
        <v>598</v>
      </c>
      <c r="D611" s="149">
        <v>0</v>
      </c>
      <c r="E611" s="149">
        <v>0</v>
      </c>
      <c r="F611" s="148" t="str">
        <f t="shared" si="9"/>
        <v>-</v>
      </c>
    </row>
    <row r="612" spans="1:6" s="8" customFormat="1">
      <c r="A612" s="145">
        <v>5446</v>
      </c>
      <c r="B612" s="146" t="s">
        <v>3335</v>
      </c>
      <c r="C612" s="345">
        <v>599</v>
      </c>
      <c r="D612" s="149">
        <v>0</v>
      </c>
      <c r="E612" s="149">
        <v>0</v>
      </c>
      <c r="F612" s="148" t="str">
        <f t="shared" si="9"/>
        <v>-</v>
      </c>
    </row>
    <row r="613" spans="1:6" s="8" customFormat="1">
      <c r="A613" s="145">
        <v>5447</v>
      </c>
      <c r="B613" s="146" t="s">
        <v>3336</v>
      </c>
      <c r="C613" s="345">
        <v>600</v>
      </c>
      <c r="D613" s="149">
        <v>0</v>
      </c>
      <c r="E613" s="149">
        <v>0</v>
      </c>
      <c r="F613" s="148" t="str">
        <f t="shared" si="9"/>
        <v>-</v>
      </c>
    </row>
    <row r="614" spans="1:6" s="8" customFormat="1">
      <c r="A614" s="145">
        <v>5448</v>
      </c>
      <c r="B614" s="146" t="s">
        <v>3927</v>
      </c>
      <c r="C614" s="345">
        <v>601</v>
      </c>
      <c r="D614" s="149">
        <v>0</v>
      </c>
      <c r="E614" s="149">
        <v>0</v>
      </c>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v>0</v>
      </c>
      <c r="E616" s="149">
        <v>0</v>
      </c>
      <c r="F616" s="148" t="str">
        <f t="shared" si="10"/>
        <v>-</v>
      </c>
    </row>
    <row r="617" spans="1:6" s="8" customFormat="1">
      <c r="A617" s="145">
        <v>5454</v>
      </c>
      <c r="B617" s="146" t="s">
        <v>1660</v>
      </c>
      <c r="C617" s="345">
        <v>604</v>
      </c>
      <c r="D617" s="149">
        <v>0</v>
      </c>
      <c r="E617" s="149">
        <v>0</v>
      </c>
      <c r="F617" s="148" t="str">
        <f t="shared" si="10"/>
        <v>-</v>
      </c>
    </row>
    <row r="618" spans="1:6" s="8" customFormat="1">
      <c r="A618" s="145">
        <v>5455</v>
      </c>
      <c r="B618" s="146" t="s">
        <v>1661</v>
      </c>
      <c r="C618" s="345">
        <v>605</v>
      </c>
      <c r="D618" s="149">
        <v>0</v>
      </c>
      <c r="E618" s="149">
        <v>0</v>
      </c>
      <c r="F618" s="148" t="str">
        <f t="shared" si="10"/>
        <v>-</v>
      </c>
    </row>
    <row r="619" spans="1:6" s="8" customFormat="1">
      <c r="A619" s="145">
        <v>5456</v>
      </c>
      <c r="B619" s="146" t="s">
        <v>1662</v>
      </c>
      <c r="C619" s="345">
        <v>606</v>
      </c>
      <c r="D619" s="149">
        <v>0</v>
      </c>
      <c r="E619" s="149">
        <v>0</v>
      </c>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v>0</v>
      </c>
      <c r="E621" s="149">
        <v>0</v>
      </c>
      <c r="F621" s="148" t="str">
        <f t="shared" si="10"/>
        <v>-</v>
      </c>
    </row>
    <row r="622" spans="1:6" s="8" customFormat="1">
      <c r="A622" s="145">
        <v>5472</v>
      </c>
      <c r="B622" s="146" t="s">
        <v>1664</v>
      </c>
      <c r="C622" s="345">
        <v>609</v>
      </c>
      <c r="D622" s="149">
        <v>0</v>
      </c>
      <c r="E622" s="149">
        <v>0</v>
      </c>
      <c r="F622" s="148" t="str">
        <f t="shared" si="10"/>
        <v>-</v>
      </c>
    </row>
    <row r="623" spans="1:6" s="8" customFormat="1">
      <c r="A623" s="145">
        <v>5473</v>
      </c>
      <c r="B623" s="146" t="s">
        <v>1665</v>
      </c>
      <c r="C623" s="345">
        <v>610</v>
      </c>
      <c r="D623" s="149">
        <v>0</v>
      </c>
      <c r="E623" s="149">
        <v>0</v>
      </c>
      <c r="F623" s="148" t="str">
        <f t="shared" si="10"/>
        <v>-</v>
      </c>
    </row>
    <row r="624" spans="1:6" s="8" customFormat="1">
      <c r="A624" s="145">
        <v>5474</v>
      </c>
      <c r="B624" s="146" t="s">
        <v>1353</v>
      </c>
      <c r="C624" s="345">
        <v>611</v>
      </c>
      <c r="D624" s="149">
        <v>0</v>
      </c>
      <c r="E624" s="149">
        <v>0</v>
      </c>
      <c r="F624" s="148" t="str">
        <f t="shared" si="10"/>
        <v>-</v>
      </c>
    </row>
    <row r="625" spans="1:6" s="8" customFormat="1">
      <c r="A625" s="145">
        <v>5475</v>
      </c>
      <c r="B625" s="146" t="s">
        <v>1354</v>
      </c>
      <c r="C625" s="345">
        <v>612</v>
      </c>
      <c r="D625" s="149">
        <v>0</v>
      </c>
      <c r="E625" s="149">
        <v>0</v>
      </c>
      <c r="F625" s="148" t="str">
        <f t="shared" si="10"/>
        <v>-</v>
      </c>
    </row>
    <row r="626" spans="1:6" s="8" customFormat="1" ht="24">
      <c r="A626" s="145">
        <v>5476</v>
      </c>
      <c r="B626" s="146" t="s">
        <v>31</v>
      </c>
      <c r="C626" s="345">
        <v>613</v>
      </c>
      <c r="D626" s="149">
        <v>0</v>
      </c>
      <c r="E626" s="149">
        <v>0</v>
      </c>
      <c r="F626" s="148" t="str">
        <f t="shared" si="10"/>
        <v>-</v>
      </c>
    </row>
    <row r="627" spans="1:6" s="8" customFormat="1" ht="24">
      <c r="A627" s="145">
        <v>5477</v>
      </c>
      <c r="B627" s="146" t="s">
        <v>392</v>
      </c>
      <c r="C627" s="345">
        <v>614</v>
      </c>
      <c r="D627" s="149">
        <v>0</v>
      </c>
      <c r="E627" s="149">
        <v>0</v>
      </c>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v>0</v>
      </c>
      <c r="E630" s="149">
        <v>0</v>
      </c>
      <c r="F630" s="148" t="str">
        <f t="shared" si="10"/>
        <v>-</v>
      </c>
    </row>
    <row r="631" spans="1:6" s="8" customFormat="1">
      <c r="A631" s="145">
        <v>5512</v>
      </c>
      <c r="B631" s="146" t="s">
        <v>2941</v>
      </c>
      <c r="C631" s="345">
        <v>618</v>
      </c>
      <c r="D631" s="149">
        <v>0</v>
      </c>
      <c r="E631" s="149">
        <v>0</v>
      </c>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v>0</v>
      </c>
      <c r="E633" s="149">
        <v>0</v>
      </c>
      <c r="F633" s="148" t="str">
        <f t="shared" si="10"/>
        <v>-</v>
      </c>
    </row>
    <row r="634" spans="1:6" s="8" customFormat="1">
      <c r="A634" s="145">
        <v>5522</v>
      </c>
      <c r="B634" s="146" t="s">
        <v>1620</v>
      </c>
      <c r="C634" s="345">
        <v>621</v>
      </c>
      <c r="D634" s="149">
        <v>0</v>
      </c>
      <c r="E634" s="149">
        <v>0</v>
      </c>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v>0</v>
      </c>
      <c r="E636" s="149">
        <v>0</v>
      </c>
      <c r="F636" s="148" t="str">
        <f t="shared" si="10"/>
        <v>-</v>
      </c>
    </row>
    <row r="637" spans="1:6" s="8" customFormat="1">
      <c r="A637" s="145">
        <v>5532</v>
      </c>
      <c r="B637" s="146" t="s">
        <v>1622</v>
      </c>
      <c r="C637" s="345">
        <v>624</v>
      </c>
      <c r="D637" s="149">
        <v>0</v>
      </c>
      <c r="E637" s="149">
        <v>0</v>
      </c>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v>0</v>
      </c>
      <c r="E640" s="149">
        <v>0</v>
      </c>
      <c r="F640" s="148" t="str">
        <f t="shared" si="10"/>
        <v>-</v>
      </c>
    </row>
    <row r="641" spans="1:6" s="8" customFormat="1">
      <c r="A641" s="145">
        <v>92223</v>
      </c>
      <c r="B641" s="146" t="s">
        <v>1931</v>
      </c>
      <c r="C641" s="345">
        <v>628</v>
      </c>
      <c r="D641" s="149">
        <v>0</v>
      </c>
      <c r="E641" s="149">
        <v>0</v>
      </c>
      <c r="F641" s="148" t="str">
        <f t="shared" si="10"/>
        <v>-</v>
      </c>
    </row>
    <row r="642" spans="1:6" s="8" customFormat="1">
      <c r="A642" s="145" t="s">
        <v>1215</v>
      </c>
      <c r="B642" s="146" t="s">
        <v>1245</v>
      </c>
      <c r="C642" s="345">
        <v>629</v>
      </c>
      <c r="D642" s="147">
        <f>D415+D423</f>
        <v>4281352</v>
      </c>
      <c r="E642" s="147">
        <f>E415+E423</f>
        <v>4144663</v>
      </c>
      <c r="F642" s="148">
        <f t="shared" si="10"/>
        <v>96.807340298111427</v>
      </c>
    </row>
    <row r="643" spans="1:6" s="8" customFormat="1">
      <c r="A643" s="145" t="s">
        <v>1215</v>
      </c>
      <c r="B643" s="146" t="s">
        <v>1246</v>
      </c>
      <c r="C643" s="345">
        <v>630</v>
      </c>
      <c r="D643" s="147">
        <f>D416+D531</f>
        <v>4254035</v>
      </c>
      <c r="E643" s="147">
        <f>E416+E531</f>
        <v>4191533</v>
      </c>
      <c r="F643" s="148">
        <f t="shared" si="10"/>
        <v>98.530759619984323</v>
      </c>
    </row>
    <row r="644" spans="1:6" s="8" customFormat="1">
      <c r="A644" s="145" t="s">
        <v>1215</v>
      </c>
      <c r="B644" s="146" t="s">
        <v>1247</v>
      </c>
      <c r="C644" s="345">
        <v>631</v>
      </c>
      <c r="D644" s="147">
        <f>IF(D642&gt;=D643,D642-D643,0)</f>
        <v>27317</v>
      </c>
      <c r="E644" s="147">
        <f>IF(E642&gt;=E643,E642-E643,0)</f>
        <v>0</v>
      </c>
      <c r="F644" s="148">
        <f t="shared" si="10"/>
        <v>0</v>
      </c>
    </row>
    <row r="645" spans="1:6" s="8" customFormat="1">
      <c r="A645" s="145" t="s">
        <v>1215</v>
      </c>
      <c r="B645" s="146" t="s">
        <v>1248</v>
      </c>
      <c r="C645" s="345">
        <v>632</v>
      </c>
      <c r="D645" s="147">
        <f>IF(D643&gt;=D642,D643-D642,0)</f>
        <v>0</v>
      </c>
      <c r="E645" s="147">
        <f>IF(E643&gt;=E642,E643-E642,0)</f>
        <v>46870</v>
      </c>
      <c r="F645" s="148" t="str">
        <f t="shared" si="10"/>
        <v>-</v>
      </c>
    </row>
    <row r="646" spans="1:6" s="8" customFormat="1">
      <c r="A646" s="160" t="s">
        <v>2741</v>
      </c>
      <c r="B646" s="146" t="s">
        <v>1249</v>
      </c>
      <c r="C646" s="345">
        <v>633</v>
      </c>
      <c r="D646" s="147">
        <f>IF(D419-D420+D640-D641&gt;=0,D419-D420+D640-D641,0)</f>
        <v>19440</v>
      </c>
      <c r="E646" s="147">
        <f>IF(E419-E420+E640-E641&gt;=0,E419-E420+E640-E641,0)</f>
        <v>46757</v>
      </c>
      <c r="F646" s="148">
        <f t="shared" si="10"/>
        <v>240.51954732510291</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46757</v>
      </c>
      <c r="E648" s="147">
        <f>IF(E644+E646-E645-E647&gt;=0,E644+E646-E645-E647,0)</f>
        <v>0</v>
      </c>
      <c r="F648" s="148">
        <f t="shared" si="10"/>
        <v>0</v>
      </c>
    </row>
    <row r="649" spans="1:6" s="8" customFormat="1">
      <c r="A649" s="145" t="s">
        <v>1215</v>
      </c>
      <c r="B649" s="146" t="s">
        <v>176</v>
      </c>
      <c r="C649" s="345">
        <v>636</v>
      </c>
      <c r="D649" s="147">
        <f>IF(D645+D647-D644-D646&gt;=0,D645+D647-D644-D646,0)</f>
        <v>0</v>
      </c>
      <c r="E649" s="147">
        <f>IF(E645+E647-E644-E646&gt;=0,E645+E647-E644-E646,0)</f>
        <v>113</v>
      </c>
      <c r="F649" s="148" t="str">
        <f t="shared" si="10"/>
        <v>-</v>
      </c>
    </row>
    <row r="650" spans="1:6" s="8" customFormat="1" ht="24">
      <c r="A650" s="156" t="s">
        <v>3810</v>
      </c>
      <c r="B650" s="157" t="s">
        <v>177</v>
      </c>
      <c r="C650" s="347">
        <v>637</v>
      </c>
      <c r="D650" s="158">
        <v>194183</v>
      </c>
      <c r="E650" s="158">
        <v>198567</v>
      </c>
      <c r="F650" s="159">
        <f t="shared" si="10"/>
        <v>102.25766416215632</v>
      </c>
    </row>
    <row r="651" spans="1:6" s="8" customFormat="1" ht="15" customHeight="1">
      <c r="A651" s="412" t="s">
        <v>178</v>
      </c>
      <c r="B651" s="413"/>
      <c r="C651" s="348"/>
      <c r="D651" s="143"/>
      <c r="E651" s="143"/>
      <c r="F651" s="144"/>
    </row>
    <row r="652" spans="1:6" s="8" customFormat="1">
      <c r="A652" s="145">
        <v>11</v>
      </c>
      <c r="B652" s="146" t="s">
        <v>1207</v>
      </c>
      <c r="C652" s="345">
        <v>638</v>
      </c>
      <c r="D652" s="149">
        <v>63892</v>
      </c>
      <c r="E652" s="149">
        <v>103313</v>
      </c>
      <c r="F652" s="148">
        <f t="shared" ref="F652:F677" si="11">IF(D652&lt;&gt;0,IF(E652/D652&gt;=100,"&gt;&gt;100",E652/D652*100),"-")</f>
        <v>161.69943028861204</v>
      </c>
    </row>
    <row r="653" spans="1:6" s="8" customFormat="1">
      <c r="A653" s="145" t="s">
        <v>1208</v>
      </c>
      <c r="B653" s="146" t="s">
        <v>2750</v>
      </c>
      <c r="C653" s="345">
        <v>639</v>
      </c>
      <c r="D653" s="149">
        <v>1994492</v>
      </c>
      <c r="E653" s="149">
        <v>1811352</v>
      </c>
      <c r="F653" s="148">
        <f t="shared" si="11"/>
        <v>90.817711978789589</v>
      </c>
    </row>
    <row r="654" spans="1:6" s="8" customFormat="1">
      <c r="A654" s="145" t="s">
        <v>1209</v>
      </c>
      <c r="B654" s="146" t="s">
        <v>3586</v>
      </c>
      <c r="C654" s="345">
        <v>640</v>
      </c>
      <c r="D654" s="149">
        <v>1955071</v>
      </c>
      <c r="E654" s="149">
        <v>1871517</v>
      </c>
      <c r="F654" s="148">
        <f t="shared" si="11"/>
        <v>95.726293316201819</v>
      </c>
    </row>
    <row r="655" spans="1:6" s="8" customFormat="1">
      <c r="A655" s="145">
        <v>11</v>
      </c>
      <c r="B655" s="146" t="s">
        <v>181</v>
      </c>
      <c r="C655" s="345">
        <v>641</v>
      </c>
      <c r="D655" s="147">
        <f>+D652+D653-D654</f>
        <v>103313</v>
      </c>
      <c r="E655" s="147">
        <f>+E652+E653-E654</f>
        <v>43148</v>
      </c>
      <c r="F655" s="150">
        <f t="shared" si="11"/>
        <v>41.764347177993088</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23</v>
      </c>
      <c r="E657" s="149">
        <v>23</v>
      </c>
      <c r="F657" s="148">
        <f t="shared" si="11"/>
        <v>100</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22</v>
      </c>
      <c r="E659" s="149">
        <v>23</v>
      </c>
      <c r="F659" s="148">
        <f t="shared" si="11"/>
        <v>104.54545454545455</v>
      </c>
    </row>
    <row r="660" spans="1:6" s="8" customFormat="1">
      <c r="A660" s="145" t="s">
        <v>3017</v>
      </c>
      <c r="B660" s="146" t="s">
        <v>3018</v>
      </c>
      <c r="C660" s="345">
        <v>646</v>
      </c>
      <c r="D660" s="149"/>
      <c r="E660" s="149">
        <v>0</v>
      </c>
      <c r="F660" s="148" t="str">
        <f t="shared" si="11"/>
        <v>-</v>
      </c>
    </row>
    <row r="661" spans="1:6" s="8" customFormat="1">
      <c r="A661" s="145">
        <v>61315</v>
      </c>
      <c r="B661" s="146" t="s">
        <v>3556</v>
      </c>
      <c r="C661" s="345">
        <v>647</v>
      </c>
      <c r="D661" s="149">
        <v>0</v>
      </c>
      <c r="E661" s="149">
        <v>0</v>
      </c>
      <c r="F661" s="148" t="str">
        <f t="shared" si="11"/>
        <v>-</v>
      </c>
    </row>
    <row r="662" spans="1:6" s="8" customFormat="1">
      <c r="A662" s="145">
        <v>61451</v>
      </c>
      <c r="B662" s="146" t="s">
        <v>3051</v>
      </c>
      <c r="C662" s="345">
        <v>648</v>
      </c>
      <c r="D662" s="149">
        <v>0</v>
      </c>
      <c r="E662" s="149">
        <v>0</v>
      </c>
      <c r="F662" s="148" t="str">
        <f t="shared" si="11"/>
        <v>-</v>
      </c>
    </row>
    <row r="663" spans="1:6" s="8" customFormat="1">
      <c r="A663" s="145">
        <v>61453</v>
      </c>
      <c r="B663" s="146" t="s">
        <v>371</v>
      </c>
      <c r="C663" s="345">
        <v>649</v>
      </c>
      <c r="D663" s="149">
        <v>0</v>
      </c>
      <c r="E663" s="149">
        <v>0</v>
      </c>
      <c r="F663" s="148" t="str">
        <f t="shared" si="11"/>
        <v>-</v>
      </c>
    </row>
    <row r="664" spans="1:6" s="8" customFormat="1">
      <c r="A664" s="145">
        <v>63311</v>
      </c>
      <c r="B664" s="146" t="s">
        <v>372</v>
      </c>
      <c r="C664" s="345">
        <v>650</v>
      </c>
      <c r="D664" s="149">
        <v>0</v>
      </c>
      <c r="E664" s="149">
        <v>0</v>
      </c>
      <c r="F664" s="148" t="str">
        <f t="shared" si="11"/>
        <v>-</v>
      </c>
    </row>
    <row r="665" spans="1:6" s="8" customFormat="1">
      <c r="A665" s="145">
        <v>63312</v>
      </c>
      <c r="B665" s="146" t="s">
        <v>26</v>
      </c>
      <c r="C665" s="345">
        <v>651</v>
      </c>
      <c r="D665" s="149">
        <v>0</v>
      </c>
      <c r="E665" s="149">
        <v>0</v>
      </c>
      <c r="F665" s="148" t="str">
        <f t="shared" si="11"/>
        <v>-</v>
      </c>
    </row>
    <row r="666" spans="1:6" s="8" customFormat="1">
      <c r="A666" s="145">
        <v>63313</v>
      </c>
      <c r="B666" s="146" t="s">
        <v>27</v>
      </c>
      <c r="C666" s="345">
        <v>652</v>
      </c>
      <c r="D666" s="149">
        <v>0</v>
      </c>
      <c r="E666" s="149">
        <v>0</v>
      </c>
      <c r="F666" s="148" t="str">
        <f t="shared" si="11"/>
        <v>-</v>
      </c>
    </row>
    <row r="667" spans="1:6" s="8" customFormat="1">
      <c r="A667" s="145">
        <v>63314</v>
      </c>
      <c r="B667" s="146" t="s">
        <v>28</v>
      </c>
      <c r="C667" s="345">
        <v>653</v>
      </c>
      <c r="D667" s="149">
        <v>0</v>
      </c>
      <c r="E667" s="149">
        <v>0</v>
      </c>
      <c r="F667" s="148" t="str">
        <f t="shared" si="11"/>
        <v>-</v>
      </c>
    </row>
    <row r="668" spans="1:6" s="8" customFormat="1">
      <c r="A668" s="145">
        <v>63321</v>
      </c>
      <c r="B668" s="146" t="s">
        <v>373</v>
      </c>
      <c r="C668" s="345">
        <v>654</v>
      </c>
      <c r="D668" s="149">
        <v>0</v>
      </c>
      <c r="E668" s="149">
        <v>0</v>
      </c>
      <c r="F668" s="148" t="str">
        <f t="shared" si="11"/>
        <v>-</v>
      </c>
    </row>
    <row r="669" spans="1:6" s="8" customFormat="1">
      <c r="A669" s="145">
        <v>63322</v>
      </c>
      <c r="B669" s="146" t="s">
        <v>29</v>
      </c>
      <c r="C669" s="345">
        <v>655</v>
      </c>
      <c r="D669" s="149">
        <v>0</v>
      </c>
      <c r="E669" s="149">
        <v>0</v>
      </c>
      <c r="F669" s="148" t="str">
        <f t="shared" si="11"/>
        <v>-</v>
      </c>
    </row>
    <row r="670" spans="1:6" s="8" customFormat="1">
      <c r="A670" s="145">
        <v>63323</v>
      </c>
      <c r="B670" s="146" t="s">
        <v>30</v>
      </c>
      <c r="C670" s="345">
        <v>656</v>
      </c>
      <c r="D670" s="149">
        <v>0</v>
      </c>
      <c r="E670" s="149">
        <v>0</v>
      </c>
      <c r="F670" s="148" t="str">
        <f t="shared" si="11"/>
        <v>-</v>
      </c>
    </row>
    <row r="671" spans="1:6" s="8" customFormat="1">
      <c r="A671" s="145">
        <v>63324</v>
      </c>
      <c r="B671" s="146" t="s">
        <v>2606</v>
      </c>
      <c r="C671" s="345">
        <v>657</v>
      </c>
      <c r="D671" s="149">
        <v>0</v>
      </c>
      <c r="E671" s="149">
        <v>0</v>
      </c>
      <c r="F671" s="148" t="str">
        <f t="shared" si="11"/>
        <v>-</v>
      </c>
    </row>
    <row r="672" spans="1:6" s="8" customFormat="1">
      <c r="A672" s="145">
        <v>63414</v>
      </c>
      <c r="B672" s="146" t="s">
        <v>2280</v>
      </c>
      <c r="C672" s="345">
        <v>658</v>
      </c>
      <c r="D672" s="149">
        <v>0</v>
      </c>
      <c r="E672" s="149">
        <v>0</v>
      </c>
      <c r="F672" s="148" t="str">
        <f t="shared" si="11"/>
        <v>-</v>
      </c>
    </row>
    <row r="673" spans="1:6" s="8" customFormat="1">
      <c r="A673" s="145">
        <v>63415</v>
      </c>
      <c r="B673" s="146" t="s">
        <v>2281</v>
      </c>
      <c r="C673" s="345">
        <v>659</v>
      </c>
      <c r="D673" s="149">
        <v>0</v>
      </c>
      <c r="E673" s="149">
        <v>0</v>
      </c>
      <c r="F673" s="148" t="str">
        <f t="shared" si="11"/>
        <v>-</v>
      </c>
    </row>
    <row r="674" spans="1:6" s="8" customFormat="1">
      <c r="A674" s="145">
        <v>63416</v>
      </c>
      <c r="B674" s="151" t="s">
        <v>2282</v>
      </c>
      <c r="C674" s="345">
        <v>660</v>
      </c>
      <c r="D674" s="149">
        <v>0</v>
      </c>
      <c r="E674" s="149">
        <v>0</v>
      </c>
      <c r="F674" s="148" t="str">
        <f t="shared" si="11"/>
        <v>-</v>
      </c>
    </row>
    <row r="675" spans="1:6" s="8" customFormat="1">
      <c r="A675" s="145">
        <v>63424</v>
      </c>
      <c r="B675" s="146" t="s">
        <v>2283</v>
      </c>
      <c r="C675" s="345">
        <v>661</v>
      </c>
      <c r="D675" s="149">
        <v>0</v>
      </c>
      <c r="E675" s="149">
        <v>0</v>
      </c>
      <c r="F675" s="148" t="str">
        <f t="shared" si="11"/>
        <v>-</v>
      </c>
    </row>
    <row r="676" spans="1:6" s="8" customFormat="1">
      <c r="A676" s="145">
        <v>63425</v>
      </c>
      <c r="B676" s="146" t="s">
        <v>2284</v>
      </c>
      <c r="C676" s="345">
        <v>662</v>
      </c>
      <c r="D676" s="149">
        <v>0</v>
      </c>
      <c r="E676" s="149">
        <v>0</v>
      </c>
      <c r="F676" s="148" t="str">
        <f t="shared" si="11"/>
        <v>-</v>
      </c>
    </row>
    <row r="677" spans="1:6" s="8" customFormat="1" ht="24">
      <c r="A677" s="145">
        <v>63426</v>
      </c>
      <c r="B677" s="154" t="s">
        <v>2285</v>
      </c>
      <c r="C677" s="345">
        <v>663</v>
      </c>
      <c r="D677" s="149">
        <v>0</v>
      </c>
      <c r="E677" s="149"/>
      <c r="F677" s="148" t="str">
        <f t="shared" si="11"/>
        <v>-</v>
      </c>
    </row>
    <row r="678" spans="1:6" s="8" customFormat="1">
      <c r="A678" s="152">
        <v>63612</v>
      </c>
      <c r="B678" s="163" t="s">
        <v>182</v>
      </c>
      <c r="C678" s="345">
        <v>664</v>
      </c>
      <c r="D678" s="149">
        <v>2315093</v>
      </c>
      <c r="E678" s="149">
        <v>2364972</v>
      </c>
      <c r="F678" s="148"/>
    </row>
    <row r="679" spans="1:6" s="8" customFormat="1">
      <c r="A679" s="152">
        <v>63613</v>
      </c>
      <c r="B679" s="163" t="s">
        <v>4078</v>
      </c>
      <c r="C679" s="345">
        <v>665</v>
      </c>
      <c r="D679" s="149">
        <v>0</v>
      </c>
      <c r="E679" s="149">
        <v>0</v>
      </c>
      <c r="F679" s="148"/>
    </row>
    <row r="680" spans="1:6" s="8" customFormat="1">
      <c r="A680" s="152">
        <v>63622</v>
      </c>
      <c r="B680" s="163" t="s">
        <v>4079</v>
      </c>
      <c r="C680" s="345">
        <v>666</v>
      </c>
      <c r="D680" s="149">
        <v>0</v>
      </c>
      <c r="E680" s="149">
        <v>0</v>
      </c>
      <c r="F680" s="148"/>
    </row>
    <row r="681" spans="1:6" s="8" customFormat="1">
      <c r="A681" s="152">
        <v>63623</v>
      </c>
      <c r="B681" s="164" t="s">
        <v>3136</v>
      </c>
      <c r="C681" s="345">
        <v>667</v>
      </c>
      <c r="D681" s="149">
        <v>0</v>
      </c>
      <c r="E681" s="149"/>
      <c r="F681" s="148"/>
    </row>
    <row r="682" spans="1:6" s="8" customFormat="1">
      <c r="A682" s="152">
        <v>63811</v>
      </c>
      <c r="B682" s="163" t="s">
        <v>3137</v>
      </c>
      <c r="C682" s="345">
        <v>668</v>
      </c>
      <c r="D682" s="149">
        <v>0</v>
      </c>
      <c r="E682" s="149">
        <v>4239</v>
      </c>
      <c r="F682" s="148"/>
    </row>
    <row r="683" spans="1:6" s="8" customFormat="1">
      <c r="A683" s="152">
        <v>63812</v>
      </c>
      <c r="B683" s="163" t="s">
        <v>3138</v>
      </c>
      <c r="C683" s="345">
        <v>669</v>
      </c>
      <c r="D683" s="149">
        <v>0</v>
      </c>
      <c r="E683" s="149">
        <v>0</v>
      </c>
      <c r="F683" s="148"/>
    </row>
    <row r="684" spans="1:6" s="8" customFormat="1" ht="24">
      <c r="A684" s="152" t="s">
        <v>3139</v>
      </c>
      <c r="B684" s="163" t="s">
        <v>220</v>
      </c>
      <c r="C684" s="345">
        <v>670</v>
      </c>
      <c r="D684" s="149">
        <v>0</v>
      </c>
      <c r="E684" s="149">
        <v>0</v>
      </c>
      <c r="F684" s="148"/>
    </row>
    <row r="685" spans="1:6" s="8" customFormat="1">
      <c r="A685" s="152" t="s">
        <v>221</v>
      </c>
      <c r="B685" s="163" t="s">
        <v>222</v>
      </c>
      <c r="C685" s="345">
        <v>671</v>
      </c>
      <c r="D685" s="149">
        <v>0</v>
      </c>
      <c r="E685" s="149">
        <v>0</v>
      </c>
      <c r="F685" s="148"/>
    </row>
    <row r="686" spans="1:6" s="8" customFormat="1">
      <c r="A686" s="152">
        <v>63821</v>
      </c>
      <c r="B686" s="163" t="s">
        <v>223</v>
      </c>
      <c r="C686" s="345">
        <v>672</v>
      </c>
      <c r="D686" s="149">
        <v>0</v>
      </c>
      <c r="E686" s="149">
        <v>0</v>
      </c>
      <c r="F686" s="148"/>
    </row>
    <row r="687" spans="1:6" s="8" customFormat="1">
      <c r="A687" s="152">
        <v>63822</v>
      </c>
      <c r="B687" s="163" t="s">
        <v>224</v>
      </c>
      <c r="C687" s="345">
        <v>673</v>
      </c>
      <c r="D687" s="149">
        <v>0</v>
      </c>
      <c r="E687" s="149">
        <v>0</v>
      </c>
      <c r="F687" s="148"/>
    </row>
    <row r="688" spans="1:6" s="8" customFormat="1" ht="24">
      <c r="A688" s="152" t="s">
        <v>225</v>
      </c>
      <c r="B688" s="163" t="s">
        <v>226</v>
      </c>
      <c r="C688" s="345">
        <v>674</v>
      </c>
      <c r="D688" s="149">
        <v>0</v>
      </c>
      <c r="E688" s="149">
        <v>0</v>
      </c>
      <c r="F688" s="148"/>
    </row>
    <row r="689" spans="1:6" s="8" customFormat="1">
      <c r="A689" s="152" t="s">
        <v>227</v>
      </c>
      <c r="B689" s="163" t="s">
        <v>1299</v>
      </c>
      <c r="C689" s="345">
        <v>675</v>
      </c>
      <c r="D689" s="149">
        <v>0</v>
      </c>
      <c r="E689" s="149">
        <v>0</v>
      </c>
      <c r="F689" s="148"/>
    </row>
    <row r="690" spans="1:6" s="8" customFormat="1">
      <c r="A690" s="145">
        <v>64191</v>
      </c>
      <c r="B690" s="146" t="s">
        <v>2286</v>
      </c>
      <c r="C690" s="345">
        <v>676</v>
      </c>
      <c r="D690" s="149">
        <v>0</v>
      </c>
      <c r="E690" s="149"/>
      <c r="F690" s="148" t="str">
        <f t="shared" ref="F690:F699" si="12">IF(D690&lt;&gt;0,IF(E690/D690&gt;=100,"&gt;&gt;100",E690/D690*100),"-")</f>
        <v>-</v>
      </c>
    </row>
    <row r="691" spans="1:6" s="8" customFormat="1">
      <c r="A691" s="145">
        <v>64371</v>
      </c>
      <c r="B691" s="146" t="s">
        <v>2287</v>
      </c>
      <c r="C691" s="345">
        <v>677</v>
      </c>
      <c r="D691" s="149">
        <v>0</v>
      </c>
      <c r="E691" s="149">
        <v>0</v>
      </c>
      <c r="F691" s="148" t="str">
        <f t="shared" si="12"/>
        <v>-</v>
      </c>
    </row>
    <row r="692" spans="1:6" s="8" customFormat="1">
      <c r="A692" s="145">
        <v>64372</v>
      </c>
      <c r="B692" s="146" t="s">
        <v>2288</v>
      </c>
      <c r="C692" s="345">
        <v>678</v>
      </c>
      <c r="D692" s="149">
        <v>0</v>
      </c>
      <c r="E692" s="149">
        <v>0</v>
      </c>
      <c r="F692" s="148" t="str">
        <f t="shared" si="12"/>
        <v>-</v>
      </c>
    </row>
    <row r="693" spans="1:6" s="8" customFormat="1">
      <c r="A693" s="145">
        <v>64373</v>
      </c>
      <c r="B693" s="146" t="s">
        <v>2289</v>
      </c>
      <c r="C693" s="345">
        <v>679</v>
      </c>
      <c r="D693" s="149">
        <v>0</v>
      </c>
      <c r="E693" s="149">
        <v>0</v>
      </c>
      <c r="F693" s="148" t="str">
        <f t="shared" si="12"/>
        <v>-</v>
      </c>
    </row>
    <row r="694" spans="1:6" s="8" customFormat="1">
      <c r="A694" s="145">
        <v>64374</v>
      </c>
      <c r="B694" s="146" t="s">
        <v>3615</v>
      </c>
      <c r="C694" s="345">
        <v>680</v>
      </c>
      <c r="D694" s="149">
        <v>0</v>
      </c>
      <c r="E694" s="149">
        <v>0</v>
      </c>
      <c r="F694" s="148" t="str">
        <f t="shared" si="12"/>
        <v>-</v>
      </c>
    </row>
    <row r="695" spans="1:6" s="8" customFormat="1">
      <c r="A695" s="145">
        <v>64375</v>
      </c>
      <c r="B695" s="146" t="s">
        <v>2640</v>
      </c>
      <c r="C695" s="345">
        <v>681</v>
      </c>
      <c r="D695" s="149">
        <v>0</v>
      </c>
      <c r="E695" s="149">
        <v>0</v>
      </c>
      <c r="F695" s="148" t="str">
        <f t="shared" si="12"/>
        <v>-</v>
      </c>
    </row>
    <row r="696" spans="1:6" s="8" customFormat="1" ht="24">
      <c r="A696" s="145">
        <v>64376</v>
      </c>
      <c r="B696" s="154" t="s">
        <v>2230</v>
      </c>
      <c r="C696" s="345">
        <v>682</v>
      </c>
      <c r="D696" s="149">
        <v>0</v>
      </c>
      <c r="E696" s="149">
        <v>0</v>
      </c>
      <c r="F696" s="148" t="str">
        <f t="shared" si="12"/>
        <v>-</v>
      </c>
    </row>
    <row r="697" spans="1:6" s="8" customFormat="1" ht="24">
      <c r="A697" s="145">
        <v>64377</v>
      </c>
      <c r="B697" s="146" t="s">
        <v>3896</v>
      </c>
      <c r="C697" s="345">
        <v>683</v>
      </c>
      <c r="D697" s="149">
        <v>0</v>
      </c>
      <c r="E697" s="149">
        <v>0</v>
      </c>
      <c r="F697" s="148" t="str">
        <f t="shared" si="12"/>
        <v>-</v>
      </c>
    </row>
    <row r="698" spans="1:6" s="8" customFormat="1">
      <c r="A698" s="145">
        <v>65264</v>
      </c>
      <c r="B698" s="146" t="s">
        <v>1640</v>
      </c>
      <c r="C698" s="345">
        <v>684</v>
      </c>
      <c r="D698" s="149">
        <v>711920</v>
      </c>
      <c r="E698" s="149">
        <v>739030</v>
      </c>
      <c r="F698" s="148">
        <f t="shared" si="12"/>
        <v>103.80801213619509</v>
      </c>
    </row>
    <row r="699" spans="1:6" s="8" customFormat="1">
      <c r="A699" s="145">
        <v>65265</v>
      </c>
      <c r="B699" s="146" t="s">
        <v>374</v>
      </c>
      <c r="C699" s="345">
        <v>685</v>
      </c>
      <c r="D699" s="149">
        <v>0</v>
      </c>
      <c r="E699" s="149">
        <v>0</v>
      </c>
      <c r="F699" s="148" t="str">
        <f t="shared" si="12"/>
        <v>-</v>
      </c>
    </row>
    <row r="700" spans="1:6" s="8" customFormat="1">
      <c r="A700" s="152" t="s">
        <v>1300</v>
      </c>
      <c r="B700" s="153" t="s">
        <v>1301</v>
      </c>
      <c r="C700" s="345">
        <v>686</v>
      </c>
      <c r="D700" s="149">
        <v>12893</v>
      </c>
      <c r="E700" s="149">
        <v>7115</v>
      </c>
      <c r="F700" s="148"/>
    </row>
    <row r="701" spans="1:6" s="8" customFormat="1">
      <c r="A701" s="145">
        <v>31214</v>
      </c>
      <c r="B701" s="146" t="s">
        <v>3796</v>
      </c>
      <c r="C701" s="345">
        <v>687</v>
      </c>
      <c r="D701" s="149">
        <v>23837</v>
      </c>
      <c r="E701" s="149">
        <v>0</v>
      </c>
      <c r="F701" s="148">
        <f>IF(D701&lt;&gt;0,IF(E701/D701&gt;=100,"&gt;&gt;100",E701/D701*100),"-")</f>
        <v>0</v>
      </c>
    </row>
    <row r="702" spans="1:6" s="8" customFormat="1">
      <c r="A702" s="145">
        <v>31215</v>
      </c>
      <c r="B702" s="146" t="s">
        <v>1641</v>
      </c>
      <c r="C702" s="345">
        <v>688</v>
      </c>
      <c r="D702" s="149">
        <v>7363</v>
      </c>
      <c r="E702" s="149">
        <v>0</v>
      </c>
      <c r="F702" s="148">
        <f>IF(D702&lt;&gt;0,IF(E702/D702&gt;=100,"&gt;&gt;100",E702/D702*100),"-")</f>
        <v>0</v>
      </c>
    </row>
    <row r="703" spans="1:6" s="8" customFormat="1">
      <c r="A703" s="145">
        <v>32121</v>
      </c>
      <c r="B703" s="146" t="s">
        <v>3797</v>
      </c>
      <c r="C703" s="345">
        <v>689</v>
      </c>
      <c r="D703" s="149">
        <v>34505</v>
      </c>
      <c r="E703" s="149">
        <v>36339</v>
      </c>
      <c r="F703" s="148">
        <f>IF(D703&lt;&gt;0,IF(E703/D703&gt;=100,"&gt;&gt;100",E703/D703*100),"-")</f>
        <v>105.31517171424431</v>
      </c>
    </row>
    <row r="704" spans="1:6" s="8" customFormat="1">
      <c r="A704" s="152" t="s">
        <v>1302</v>
      </c>
      <c r="B704" s="153" t="s">
        <v>1303</v>
      </c>
      <c r="C704" s="345">
        <v>690</v>
      </c>
      <c r="D704" s="149">
        <v>0</v>
      </c>
      <c r="E704" s="149">
        <v>0</v>
      </c>
      <c r="F704" s="148"/>
    </row>
    <row r="705" spans="1:6" s="8" customFormat="1">
      <c r="A705" s="145" t="s">
        <v>1642</v>
      </c>
      <c r="B705" s="146" t="s">
        <v>135</v>
      </c>
      <c r="C705" s="345">
        <v>691</v>
      </c>
      <c r="D705" s="149">
        <v>8345</v>
      </c>
      <c r="E705" s="149">
        <v>6665</v>
      </c>
      <c r="F705" s="148">
        <f>IF(D705&lt;&gt;0,IF(E705/D705&gt;=100,"&gt;&gt;100",E705/D705*100),"-")</f>
        <v>79.86818454164171</v>
      </c>
    </row>
    <row r="706" spans="1:6" s="8" customFormat="1">
      <c r="A706" s="145" t="s">
        <v>3798</v>
      </c>
      <c r="B706" s="146" t="s">
        <v>3799</v>
      </c>
      <c r="C706" s="345">
        <v>692</v>
      </c>
      <c r="D706" s="149">
        <v>0</v>
      </c>
      <c r="E706" s="149">
        <v>0</v>
      </c>
      <c r="F706" s="148" t="str">
        <f>IF(D706&lt;&gt;0,IF(E706/D706&gt;=100,"&gt;&gt;100",E706/D706*100),"-")</f>
        <v>-</v>
      </c>
    </row>
    <row r="707" spans="1:6" s="8" customFormat="1">
      <c r="A707" s="145" t="s">
        <v>3800</v>
      </c>
      <c r="B707" s="146" t="s">
        <v>3801</v>
      </c>
      <c r="C707" s="345">
        <v>693</v>
      </c>
      <c r="D707" s="149">
        <v>6222</v>
      </c>
      <c r="E707" s="149">
        <v>6229</v>
      </c>
      <c r="F707" s="148">
        <f>IF(D707&lt;&gt;0,IF(E707/D707&gt;=100,"&gt;&gt;100",E707/D707*100),"-")</f>
        <v>100.11250401800065</v>
      </c>
    </row>
    <row r="708" spans="1:6" s="8" customFormat="1">
      <c r="A708" s="145" t="s">
        <v>136</v>
      </c>
      <c r="B708" s="146" t="s">
        <v>1134</v>
      </c>
      <c r="C708" s="345">
        <v>694</v>
      </c>
      <c r="D708" s="149">
        <v>2045</v>
      </c>
      <c r="E708" s="149">
        <v>5565</v>
      </c>
      <c r="F708" s="148">
        <f>IF(D708&lt;&gt;0,IF(E708/D708&gt;=100,"&gt;&gt;100",E708/D708*100),"-")</f>
        <v>272.12713936430316</v>
      </c>
    </row>
    <row r="709" spans="1:6" s="8" customFormat="1">
      <c r="A709" s="152" t="s">
        <v>1304</v>
      </c>
      <c r="B709" s="153" t="s">
        <v>1305</v>
      </c>
      <c r="C709" s="345">
        <v>695</v>
      </c>
      <c r="D709" s="149">
        <v>0</v>
      </c>
      <c r="E709" s="149">
        <v>0</v>
      </c>
      <c r="F709" s="148"/>
    </row>
    <row r="710" spans="1:6" s="8" customFormat="1">
      <c r="A710" s="145">
        <v>32911</v>
      </c>
      <c r="B710" s="146" t="s">
        <v>2434</v>
      </c>
      <c r="C710" s="345">
        <v>696</v>
      </c>
      <c r="D710" s="149">
        <v>0</v>
      </c>
      <c r="E710" s="149">
        <v>0</v>
      </c>
      <c r="F710" s="148" t="str">
        <f t="shared" ref="F710:F773" si="13">IF(D710&lt;&gt;0,IF(E710/D710&gt;=100,"&gt;&gt;100",E710/D710*100),"-")</f>
        <v>-</v>
      </c>
    </row>
    <row r="711" spans="1:6" s="8" customFormat="1">
      <c r="A711" s="145" t="s">
        <v>1135</v>
      </c>
      <c r="B711" s="146" t="s">
        <v>1136</v>
      </c>
      <c r="C711" s="345">
        <v>697</v>
      </c>
      <c r="D711" s="149">
        <v>2050</v>
      </c>
      <c r="E711" s="149">
        <v>1808</v>
      </c>
      <c r="F711" s="148">
        <f t="shared" si="13"/>
        <v>88.195121951219519</v>
      </c>
    </row>
    <row r="712" spans="1:6" s="8" customFormat="1">
      <c r="A712" s="145">
        <v>34111</v>
      </c>
      <c r="B712" s="146" t="s">
        <v>3802</v>
      </c>
      <c r="C712" s="345">
        <v>698</v>
      </c>
      <c r="D712" s="149">
        <v>0</v>
      </c>
      <c r="E712" s="149">
        <v>0</v>
      </c>
      <c r="F712" s="148" t="str">
        <f t="shared" si="13"/>
        <v>-</v>
      </c>
    </row>
    <row r="713" spans="1:6" s="8" customFormat="1">
      <c r="A713" s="145">
        <v>34112</v>
      </c>
      <c r="B713" s="146" t="s">
        <v>3050</v>
      </c>
      <c r="C713" s="345">
        <v>699</v>
      </c>
      <c r="D713" s="149">
        <v>0</v>
      </c>
      <c r="E713" s="149">
        <v>0</v>
      </c>
      <c r="F713" s="148" t="str">
        <f t="shared" si="13"/>
        <v>-</v>
      </c>
    </row>
    <row r="714" spans="1:6" s="8" customFormat="1">
      <c r="A714" s="145">
        <v>34121</v>
      </c>
      <c r="B714" s="146" t="s">
        <v>4271</v>
      </c>
      <c r="C714" s="345">
        <v>700</v>
      </c>
      <c r="D714" s="149">
        <v>0</v>
      </c>
      <c r="E714" s="149">
        <v>0</v>
      </c>
      <c r="F714" s="148" t="str">
        <f t="shared" si="13"/>
        <v>-</v>
      </c>
    </row>
    <row r="715" spans="1:6" s="8" customFormat="1">
      <c r="A715" s="145">
        <v>34122</v>
      </c>
      <c r="B715" s="146" t="s">
        <v>4272</v>
      </c>
      <c r="C715" s="345">
        <v>701</v>
      </c>
      <c r="D715" s="149">
        <v>0</v>
      </c>
      <c r="E715" s="149">
        <v>0</v>
      </c>
      <c r="F715" s="148" t="str">
        <f t="shared" si="13"/>
        <v>-</v>
      </c>
    </row>
    <row r="716" spans="1:6" s="8" customFormat="1">
      <c r="A716" s="145">
        <v>34131</v>
      </c>
      <c r="B716" s="146" t="s">
        <v>4273</v>
      </c>
      <c r="C716" s="345">
        <v>702</v>
      </c>
      <c r="D716" s="149">
        <v>0</v>
      </c>
      <c r="E716" s="149">
        <v>0</v>
      </c>
      <c r="F716" s="148" t="str">
        <f t="shared" si="13"/>
        <v>-</v>
      </c>
    </row>
    <row r="717" spans="1:6" s="8" customFormat="1">
      <c r="A717" s="145">
        <v>34132</v>
      </c>
      <c r="B717" s="146" t="s">
        <v>4274</v>
      </c>
      <c r="C717" s="345">
        <v>703</v>
      </c>
      <c r="D717" s="149">
        <v>0</v>
      </c>
      <c r="E717" s="149">
        <v>0</v>
      </c>
      <c r="F717" s="148" t="str">
        <f t="shared" si="13"/>
        <v>-</v>
      </c>
    </row>
    <row r="718" spans="1:6" s="8" customFormat="1">
      <c r="A718" s="145">
        <v>34191</v>
      </c>
      <c r="B718" s="146" t="s">
        <v>4275</v>
      </c>
      <c r="C718" s="345">
        <v>704</v>
      </c>
      <c r="D718" s="149">
        <v>0</v>
      </c>
      <c r="E718" s="149">
        <v>0</v>
      </c>
      <c r="F718" s="148" t="str">
        <f t="shared" si="13"/>
        <v>-</v>
      </c>
    </row>
    <row r="719" spans="1:6" s="8" customFormat="1">
      <c r="A719" s="145">
        <v>34192</v>
      </c>
      <c r="B719" s="146" t="s">
        <v>4276</v>
      </c>
      <c r="C719" s="345">
        <v>705</v>
      </c>
      <c r="D719" s="149">
        <v>0</v>
      </c>
      <c r="E719" s="149">
        <v>0</v>
      </c>
      <c r="F719" s="148" t="str">
        <f t="shared" si="13"/>
        <v>-</v>
      </c>
    </row>
    <row r="720" spans="1:6" s="8" customFormat="1">
      <c r="A720" s="145">
        <v>34213</v>
      </c>
      <c r="B720" s="146" t="s">
        <v>2114</v>
      </c>
      <c r="C720" s="345">
        <v>706</v>
      </c>
      <c r="D720" s="149">
        <v>0</v>
      </c>
      <c r="E720" s="149">
        <v>0</v>
      </c>
      <c r="F720" s="148" t="str">
        <f t="shared" si="13"/>
        <v>-</v>
      </c>
    </row>
    <row r="721" spans="1:6" s="8" customFormat="1">
      <c r="A721" s="145">
        <v>34214</v>
      </c>
      <c r="B721" s="146" t="s">
        <v>1137</v>
      </c>
      <c r="C721" s="345">
        <v>707</v>
      </c>
      <c r="D721" s="149">
        <v>0</v>
      </c>
      <c r="E721" s="149">
        <v>0</v>
      </c>
      <c r="F721" s="148" t="str">
        <f t="shared" si="13"/>
        <v>-</v>
      </c>
    </row>
    <row r="722" spans="1:6" s="8" customFormat="1">
      <c r="A722" s="145">
        <v>34215</v>
      </c>
      <c r="B722" s="146" t="s">
        <v>1138</v>
      </c>
      <c r="C722" s="345">
        <v>708</v>
      </c>
      <c r="D722" s="149">
        <v>0</v>
      </c>
      <c r="E722" s="149">
        <v>0</v>
      </c>
      <c r="F722" s="148" t="str">
        <f t="shared" si="13"/>
        <v>-</v>
      </c>
    </row>
    <row r="723" spans="1:6" s="8" customFormat="1">
      <c r="A723" s="145">
        <v>34216</v>
      </c>
      <c r="B723" s="146" t="s">
        <v>1139</v>
      </c>
      <c r="C723" s="345">
        <v>709</v>
      </c>
      <c r="D723" s="149">
        <v>0</v>
      </c>
      <c r="E723" s="149">
        <v>0</v>
      </c>
      <c r="F723" s="148" t="str">
        <f t="shared" si="13"/>
        <v>-</v>
      </c>
    </row>
    <row r="724" spans="1:6" s="8" customFormat="1">
      <c r="A724" s="145">
        <v>34222</v>
      </c>
      <c r="B724" s="146" t="s">
        <v>550</v>
      </c>
      <c r="C724" s="345">
        <v>710</v>
      </c>
      <c r="D724" s="149">
        <v>0</v>
      </c>
      <c r="E724" s="149">
        <v>0</v>
      </c>
      <c r="F724" s="148" t="str">
        <f t="shared" si="13"/>
        <v>-</v>
      </c>
    </row>
    <row r="725" spans="1:6" s="8" customFormat="1">
      <c r="A725" s="145">
        <v>34223</v>
      </c>
      <c r="B725" s="146" t="s">
        <v>551</v>
      </c>
      <c r="C725" s="345">
        <v>711</v>
      </c>
      <c r="D725" s="149">
        <v>0</v>
      </c>
      <c r="E725" s="149">
        <v>0</v>
      </c>
      <c r="F725" s="148" t="str">
        <f t="shared" si="13"/>
        <v>-</v>
      </c>
    </row>
    <row r="726" spans="1:6" s="8" customFormat="1">
      <c r="A726" s="145">
        <v>34224</v>
      </c>
      <c r="B726" s="146" t="s">
        <v>3355</v>
      </c>
      <c r="C726" s="345">
        <v>712</v>
      </c>
      <c r="D726" s="149">
        <v>0</v>
      </c>
      <c r="E726" s="149">
        <v>0</v>
      </c>
      <c r="F726" s="148" t="str">
        <f t="shared" si="13"/>
        <v>-</v>
      </c>
    </row>
    <row r="727" spans="1:6" s="8" customFormat="1">
      <c r="A727" s="145">
        <v>34233</v>
      </c>
      <c r="B727" s="146" t="s">
        <v>3356</v>
      </c>
      <c r="C727" s="345">
        <v>713</v>
      </c>
      <c r="D727" s="149">
        <v>0</v>
      </c>
      <c r="E727" s="149">
        <v>0</v>
      </c>
      <c r="F727" s="148" t="str">
        <f t="shared" si="13"/>
        <v>-</v>
      </c>
    </row>
    <row r="728" spans="1:6" s="8" customFormat="1">
      <c r="A728" s="145">
        <v>34234</v>
      </c>
      <c r="B728" s="151" t="s">
        <v>3357</v>
      </c>
      <c r="C728" s="345">
        <v>714</v>
      </c>
      <c r="D728" s="149">
        <v>0</v>
      </c>
      <c r="E728" s="149">
        <v>0</v>
      </c>
      <c r="F728" s="148" t="str">
        <f t="shared" si="13"/>
        <v>-</v>
      </c>
    </row>
    <row r="729" spans="1:6" s="8" customFormat="1" ht="24">
      <c r="A729" s="145">
        <v>34235</v>
      </c>
      <c r="B729" s="154" t="s">
        <v>3358</v>
      </c>
      <c r="C729" s="345">
        <v>715</v>
      </c>
      <c r="D729" s="149">
        <v>0</v>
      </c>
      <c r="E729" s="149">
        <v>0</v>
      </c>
      <c r="F729" s="148" t="str">
        <f t="shared" si="13"/>
        <v>-</v>
      </c>
    </row>
    <row r="730" spans="1:6" s="8" customFormat="1">
      <c r="A730" s="145">
        <v>34236</v>
      </c>
      <c r="B730" s="146" t="s">
        <v>552</v>
      </c>
      <c r="C730" s="345">
        <v>716</v>
      </c>
      <c r="D730" s="149">
        <v>0</v>
      </c>
      <c r="E730" s="149">
        <v>0</v>
      </c>
      <c r="F730" s="148" t="str">
        <f t="shared" si="13"/>
        <v>-</v>
      </c>
    </row>
    <row r="731" spans="1:6" s="8" customFormat="1">
      <c r="A731" s="145">
        <v>34237</v>
      </c>
      <c r="B731" s="146" t="s">
        <v>553</v>
      </c>
      <c r="C731" s="345">
        <v>717</v>
      </c>
      <c r="D731" s="149">
        <v>0</v>
      </c>
      <c r="E731" s="149">
        <v>0</v>
      </c>
      <c r="F731" s="148" t="str">
        <f t="shared" si="13"/>
        <v>-</v>
      </c>
    </row>
    <row r="732" spans="1:6" s="8" customFormat="1">
      <c r="A732" s="145">
        <v>34238</v>
      </c>
      <c r="B732" s="146" t="s">
        <v>554</v>
      </c>
      <c r="C732" s="345">
        <v>718</v>
      </c>
      <c r="D732" s="149">
        <v>0</v>
      </c>
      <c r="E732" s="149">
        <v>0</v>
      </c>
      <c r="F732" s="148" t="str">
        <f t="shared" si="13"/>
        <v>-</v>
      </c>
    </row>
    <row r="733" spans="1:6" s="8" customFormat="1">
      <c r="A733" s="145">
        <v>34273</v>
      </c>
      <c r="B733" s="146" t="s">
        <v>699</v>
      </c>
      <c r="C733" s="345">
        <v>719</v>
      </c>
      <c r="D733" s="149">
        <v>0</v>
      </c>
      <c r="E733" s="149">
        <v>0</v>
      </c>
      <c r="F733" s="148" t="str">
        <f t="shared" si="13"/>
        <v>-</v>
      </c>
    </row>
    <row r="734" spans="1:6" s="8" customFormat="1">
      <c r="A734" s="145">
        <v>34274</v>
      </c>
      <c r="B734" s="146" t="s">
        <v>700</v>
      </c>
      <c r="C734" s="345">
        <v>720</v>
      </c>
      <c r="D734" s="149">
        <v>0</v>
      </c>
      <c r="E734" s="149">
        <v>0</v>
      </c>
      <c r="F734" s="148" t="str">
        <f t="shared" si="13"/>
        <v>-</v>
      </c>
    </row>
    <row r="735" spans="1:6" s="8" customFormat="1">
      <c r="A735" s="145">
        <v>34275</v>
      </c>
      <c r="B735" s="146" t="s">
        <v>69</v>
      </c>
      <c r="C735" s="345">
        <v>721</v>
      </c>
      <c r="D735" s="149">
        <v>0</v>
      </c>
      <c r="E735" s="149">
        <v>0</v>
      </c>
      <c r="F735" s="148" t="str">
        <f t="shared" si="13"/>
        <v>-</v>
      </c>
    </row>
    <row r="736" spans="1:6" s="8" customFormat="1">
      <c r="A736" s="145">
        <v>34281</v>
      </c>
      <c r="B736" s="146" t="s">
        <v>70</v>
      </c>
      <c r="C736" s="345">
        <v>722</v>
      </c>
      <c r="D736" s="149">
        <v>0</v>
      </c>
      <c r="E736" s="149">
        <v>0</v>
      </c>
      <c r="F736" s="148" t="str">
        <f t="shared" si="13"/>
        <v>-</v>
      </c>
    </row>
    <row r="737" spans="1:6" s="8" customFormat="1">
      <c r="A737" s="145">
        <v>34282</v>
      </c>
      <c r="B737" s="146" t="s">
        <v>3482</v>
      </c>
      <c r="C737" s="345">
        <v>723</v>
      </c>
      <c r="D737" s="149">
        <v>0</v>
      </c>
      <c r="E737" s="149">
        <v>0</v>
      </c>
      <c r="F737" s="148" t="str">
        <f t="shared" si="13"/>
        <v>-</v>
      </c>
    </row>
    <row r="738" spans="1:6" s="8" customFormat="1">
      <c r="A738" s="145">
        <v>34283</v>
      </c>
      <c r="B738" s="146" t="s">
        <v>3483</v>
      </c>
      <c r="C738" s="345">
        <v>724</v>
      </c>
      <c r="D738" s="149">
        <v>0</v>
      </c>
      <c r="E738" s="149">
        <v>0</v>
      </c>
      <c r="F738" s="148" t="str">
        <f t="shared" si="13"/>
        <v>-</v>
      </c>
    </row>
    <row r="739" spans="1:6" s="8" customFormat="1">
      <c r="A739" s="145">
        <v>34284</v>
      </c>
      <c r="B739" s="146" t="s">
        <v>3484</v>
      </c>
      <c r="C739" s="345">
        <v>725</v>
      </c>
      <c r="D739" s="149">
        <v>0</v>
      </c>
      <c r="E739" s="149">
        <v>0</v>
      </c>
      <c r="F739" s="148" t="str">
        <f t="shared" si="13"/>
        <v>-</v>
      </c>
    </row>
    <row r="740" spans="1:6" s="8" customFormat="1">
      <c r="A740" s="145">
        <v>34285</v>
      </c>
      <c r="B740" s="146" t="s">
        <v>2229</v>
      </c>
      <c r="C740" s="345">
        <v>726</v>
      </c>
      <c r="D740" s="149">
        <v>0</v>
      </c>
      <c r="E740" s="149">
        <v>0</v>
      </c>
      <c r="F740" s="148" t="str">
        <f t="shared" si="13"/>
        <v>-</v>
      </c>
    </row>
    <row r="741" spans="1:6" s="8" customFormat="1">
      <c r="A741" s="145">
        <v>34286</v>
      </c>
      <c r="B741" s="151" t="s">
        <v>4061</v>
      </c>
      <c r="C741" s="345">
        <v>727</v>
      </c>
      <c r="D741" s="149">
        <v>0</v>
      </c>
      <c r="E741" s="149">
        <v>0</v>
      </c>
      <c r="F741" s="148" t="str">
        <f t="shared" si="13"/>
        <v>-</v>
      </c>
    </row>
    <row r="742" spans="1:6" s="8" customFormat="1" ht="24">
      <c r="A742" s="145">
        <v>34287</v>
      </c>
      <c r="B742" s="146" t="s">
        <v>4062</v>
      </c>
      <c r="C742" s="345">
        <v>728</v>
      </c>
      <c r="D742" s="149">
        <v>0</v>
      </c>
      <c r="E742" s="149">
        <v>0</v>
      </c>
      <c r="F742" s="148" t="str">
        <f t="shared" si="13"/>
        <v>-</v>
      </c>
    </row>
    <row r="743" spans="1:6" s="8" customFormat="1">
      <c r="A743" s="145">
        <v>34341</v>
      </c>
      <c r="B743" s="146" t="s">
        <v>4063</v>
      </c>
      <c r="C743" s="345">
        <v>729</v>
      </c>
      <c r="D743" s="149">
        <v>0</v>
      </c>
      <c r="E743" s="149">
        <v>0</v>
      </c>
      <c r="F743" s="148" t="str">
        <f t="shared" si="13"/>
        <v>-</v>
      </c>
    </row>
    <row r="744" spans="1:6" s="8" customFormat="1">
      <c r="A744" s="145">
        <v>35231</v>
      </c>
      <c r="B744" s="146" t="s">
        <v>3255</v>
      </c>
      <c r="C744" s="345">
        <v>730</v>
      </c>
      <c r="D744" s="149">
        <v>0</v>
      </c>
      <c r="E744" s="149">
        <v>0</v>
      </c>
      <c r="F744" s="148" t="str">
        <f t="shared" si="13"/>
        <v>-</v>
      </c>
    </row>
    <row r="745" spans="1:6" s="8" customFormat="1">
      <c r="A745" s="145">
        <v>35232</v>
      </c>
      <c r="B745" s="146" t="s">
        <v>3256</v>
      </c>
      <c r="C745" s="345">
        <v>731</v>
      </c>
      <c r="D745" s="149">
        <v>0</v>
      </c>
      <c r="E745" s="149">
        <v>0</v>
      </c>
      <c r="F745" s="148" t="str">
        <f t="shared" si="13"/>
        <v>-</v>
      </c>
    </row>
    <row r="746" spans="1:6" s="8" customFormat="1">
      <c r="A746" s="145">
        <v>36313</v>
      </c>
      <c r="B746" s="146" t="s">
        <v>4064</v>
      </c>
      <c r="C746" s="345">
        <v>732</v>
      </c>
      <c r="D746" s="149">
        <v>0</v>
      </c>
      <c r="E746" s="149">
        <v>0</v>
      </c>
      <c r="F746" s="148" t="str">
        <f t="shared" si="13"/>
        <v>-</v>
      </c>
    </row>
    <row r="747" spans="1:6" s="8" customFormat="1">
      <c r="A747" s="145">
        <v>36314</v>
      </c>
      <c r="B747" s="146" t="s">
        <v>1805</v>
      </c>
      <c r="C747" s="345">
        <v>733</v>
      </c>
      <c r="D747" s="149">
        <v>0</v>
      </c>
      <c r="E747" s="149">
        <v>0</v>
      </c>
      <c r="F747" s="148" t="str">
        <f t="shared" si="13"/>
        <v>-</v>
      </c>
    </row>
    <row r="748" spans="1:6" s="8" customFormat="1">
      <c r="A748" s="145">
        <v>36315</v>
      </c>
      <c r="B748" s="146" t="s">
        <v>3150</v>
      </c>
      <c r="C748" s="345">
        <v>734</v>
      </c>
      <c r="D748" s="149">
        <v>0</v>
      </c>
      <c r="E748" s="149">
        <v>0</v>
      </c>
      <c r="F748" s="148" t="str">
        <f t="shared" si="13"/>
        <v>-</v>
      </c>
    </row>
    <row r="749" spans="1:6" s="8" customFormat="1">
      <c r="A749" s="145">
        <v>36316</v>
      </c>
      <c r="B749" s="146" t="s">
        <v>3151</v>
      </c>
      <c r="C749" s="345">
        <v>735</v>
      </c>
      <c r="D749" s="149">
        <v>0</v>
      </c>
      <c r="E749" s="149">
        <v>0</v>
      </c>
      <c r="F749" s="148" t="str">
        <f t="shared" si="13"/>
        <v>-</v>
      </c>
    </row>
    <row r="750" spans="1:6" s="8" customFormat="1">
      <c r="A750" s="145">
        <v>36317</v>
      </c>
      <c r="B750" s="146" t="s">
        <v>3152</v>
      </c>
      <c r="C750" s="345">
        <v>736</v>
      </c>
      <c r="D750" s="149">
        <v>0</v>
      </c>
      <c r="E750" s="149">
        <v>0</v>
      </c>
      <c r="F750" s="148" t="str">
        <f t="shared" si="13"/>
        <v>-</v>
      </c>
    </row>
    <row r="751" spans="1:6" s="8" customFormat="1">
      <c r="A751" s="145">
        <v>36318</v>
      </c>
      <c r="B751" s="146" t="s">
        <v>2192</v>
      </c>
      <c r="C751" s="345">
        <v>737</v>
      </c>
      <c r="D751" s="149">
        <v>0</v>
      </c>
      <c r="E751" s="149">
        <v>0</v>
      </c>
      <c r="F751" s="148" t="str">
        <f t="shared" si="13"/>
        <v>-</v>
      </c>
    </row>
    <row r="752" spans="1:6" s="8" customFormat="1">
      <c r="A752" s="145">
        <v>36319</v>
      </c>
      <c r="B752" s="151" t="s">
        <v>2641</v>
      </c>
      <c r="C752" s="345">
        <v>738</v>
      </c>
      <c r="D752" s="149">
        <v>0</v>
      </c>
      <c r="E752" s="149">
        <v>0</v>
      </c>
      <c r="F752" s="148" t="str">
        <f t="shared" si="13"/>
        <v>-</v>
      </c>
    </row>
    <row r="753" spans="1:6" s="8" customFormat="1">
      <c r="A753" s="145">
        <v>36323</v>
      </c>
      <c r="B753" s="146" t="s">
        <v>3367</v>
      </c>
      <c r="C753" s="345">
        <v>739</v>
      </c>
      <c r="D753" s="149">
        <v>0</v>
      </c>
      <c r="E753" s="149">
        <v>0</v>
      </c>
      <c r="F753" s="148" t="str">
        <f t="shared" si="13"/>
        <v>-</v>
      </c>
    </row>
    <row r="754" spans="1:6" s="8" customFormat="1">
      <c r="A754" s="145">
        <v>36324</v>
      </c>
      <c r="B754" s="146" t="s">
        <v>3368</v>
      </c>
      <c r="C754" s="345">
        <v>740</v>
      </c>
      <c r="D754" s="149">
        <v>0</v>
      </c>
      <c r="E754" s="149">
        <v>0</v>
      </c>
      <c r="F754" s="148" t="str">
        <f t="shared" si="13"/>
        <v>-</v>
      </c>
    </row>
    <row r="755" spans="1:6" s="8" customFormat="1">
      <c r="A755" s="145">
        <v>36325</v>
      </c>
      <c r="B755" s="146" t="s">
        <v>3369</v>
      </c>
      <c r="C755" s="345">
        <v>741</v>
      </c>
      <c r="D755" s="149">
        <v>0</v>
      </c>
      <c r="E755" s="149">
        <v>0</v>
      </c>
      <c r="F755" s="148" t="str">
        <f t="shared" si="13"/>
        <v>-</v>
      </c>
    </row>
    <row r="756" spans="1:6" s="8" customFormat="1">
      <c r="A756" s="145">
        <v>36326</v>
      </c>
      <c r="B756" s="146" t="s">
        <v>3370</v>
      </c>
      <c r="C756" s="345">
        <v>742</v>
      </c>
      <c r="D756" s="149">
        <v>0</v>
      </c>
      <c r="E756" s="149">
        <v>0</v>
      </c>
      <c r="F756" s="148" t="str">
        <f t="shared" si="13"/>
        <v>-</v>
      </c>
    </row>
    <row r="757" spans="1:6" s="8" customFormat="1">
      <c r="A757" s="145">
        <v>36327</v>
      </c>
      <c r="B757" s="146" t="s">
        <v>3371</v>
      </c>
      <c r="C757" s="345">
        <v>743</v>
      </c>
      <c r="D757" s="149">
        <v>0</v>
      </c>
      <c r="E757" s="149">
        <v>0</v>
      </c>
      <c r="F757" s="148" t="str">
        <f t="shared" si="13"/>
        <v>-</v>
      </c>
    </row>
    <row r="758" spans="1:6" s="8" customFormat="1">
      <c r="A758" s="145">
        <v>36328</v>
      </c>
      <c r="B758" s="146" t="s">
        <v>3372</v>
      </c>
      <c r="C758" s="345">
        <v>744</v>
      </c>
      <c r="D758" s="149">
        <v>0</v>
      </c>
      <c r="E758" s="149">
        <v>0</v>
      </c>
      <c r="F758" s="148" t="str">
        <f t="shared" si="13"/>
        <v>-</v>
      </c>
    </row>
    <row r="759" spans="1:6" s="8" customFormat="1" ht="24">
      <c r="A759" s="145">
        <v>36329</v>
      </c>
      <c r="B759" s="154" t="s">
        <v>1669</v>
      </c>
      <c r="C759" s="345">
        <v>745</v>
      </c>
      <c r="D759" s="149">
        <v>0</v>
      </c>
      <c r="E759" s="149">
        <v>0</v>
      </c>
      <c r="F759" s="148" t="str">
        <f t="shared" si="13"/>
        <v>-</v>
      </c>
    </row>
    <row r="760" spans="1:6" s="8" customFormat="1" ht="24">
      <c r="A760" s="145" t="s">
        <v>2435</v>
      </c>
      <c r="B760" s="146" t="s">
        <v>1670</v>
      </c>
      <c r="C760" s="345">
        <v>746</v>
      </c>
      <c r="D760" s="149">
        <v>0</v>
      </c>
      <c r="E760" s="149">
        <v>0</v>
      </c>
      <c r="F760" s="148" t="str">
        <f t="shared" si="13"/>
        <v>-</v>
      </c>
    </row>
    <row r="761" spans="1:6" s="8" customFormat="1" ht="24">
      <c r="A761" s="145" t="s">
        <v>2436</v>
      </c>
      <c r="B761" s="146" t="s">
        <v>2437</v>
      </c>
      <c r="C761" s="345">
        <v>747</v>
      </c>
      <c r="D761" s="149">
        <v>0</v>
      </c>
      <c r="E761" s="149">
        <v>0</v>
      </c>
      <c r="F761" s="148" t="str">
        <f t="shared" si="13"/>
        <v>-</v>
      </c>
    </row>
    <row r="762" spans="1:6" s="8" customFormat="1" ht="24">
      <c r="A762" s="145" t="s">
        <v>2438</v>
      </c>
      <c r="B762" s="146" t="s">
        <v>2439</v>
      </c>
      <c r="C762" s="345">
        <v>748</v>
      </c>
      <c r="D762" s="149">
        <v>0</v>
      </c>
      <c r="E762" s="149">
        <v>0</v>
      </c>
      <c r="F762" s="148" t="str">
        <f t="shared" si="13"/>
        <v>-</v>
      </c>
    </row>
    <row r="763" spans="1:6" s="8" customFormat="1" ht="24">
      <c r="A763" s="145" t="s">
        <v>2440</v>
      </c>
      <c r="B763" s="146" t="s">
        <v>2441</v>
      </c>
      <c r="C763" s="345">
        <v>749</v>
      </c>
      <c r="D763" s="149">
        <v>0</v>
      </c>
      <c r="E763" s="149">
        <v>0</v>
      </c>
      <c r="F763" s="148" t="str">
        <f t="shared" si="13"/>
        <v>-</v>
      </c>
    </row>
    <row r="764" spans="1:6" s="8" customFormat="1">
      <c r="A764" s="145" t="s">
        <v>2442</v>
      </c>
      <c r="B764" s="146" t="s">
        <v>2443</v>
      </c>
      <c r="C764" s="345">
        <v>750</v>
      </c>
      <c r="D764" s="149">
        <v>0</v>
      </c>
      <c r="E764" s="149">
        <v>0</v>
      </c>
      <c r="F764" s="148" t="str">
        <f t="shared" si="13"/>
        <v>-</v>
      </c>
    </row>
    <row r="765" spans="1:6" s="8" customFormat="1">
      <c r="A765" s="145" t="s">
        <v>2444</v>
      </c>
      <c r="B765" s="146" t="s">
        <v>2445</v>
      </c>
      <c r="C765" s="345">
        <v>751</v>
      </c>
      <c r="D765" s="149">
        <v>0</v>
      </c>
      <c r="E765" s="149">
        <v>0</v>
      </c>
      <c r="F765" s="148" t="str">
        <f t="shared" si="13"/>
        <v>-</v>
      </c>
    </row>
    <row r="766" spans="1:6" s="8" customFormat="1">
      <c r="A766" s="145" t="s">
        <v>2446</v>
      </c>
      <c r="B766" s="146" t="s">
        <v>2447</v>
      </c>
      <c r="C766" s="345">
        <v>752</v>
      </c>
      <c r="D766" s="149">
        <v>0</v>
      </c>
      <c r="E766" s="149">
        <v>0</v>
      </c>
      <c r="F766" s="148" t="str">
        <f t="shared" si="13"/>
        <v>-</v>
      </c>
    </row>
    <row r="767" spans="1:6" s="8" customFormat="1" ht="24">
      <c r="A767" s="145" t="s">
        <v>2448</v>
      </c>
      <c r="B767" s="146" t="s">
        <v>4206</v>
      </c>
      <c r="C767" s="345">
        <v>753</v>
      </c>
      <c r="D767" s="149">
        <v>0</v>
      </c>
      <c r="E767" s="149">
        <v>0</v>
      </c>
      <c r="F767" s="148" t="str">
        <f t="shared" si="13"/>
        <v>-</v>
      </c>
    </row>
    <row r="768" spans="1:6" s="8" customFormat="1" ht="24">
      <c r="A768" s="145" t="s">
        <v>4207</v>
      </c>
      <c r="B768" s="146" t="s">
        <v>4208</v>
      </c>
      <c r="C768" s="345">
        <v>754</v>
      </c>
      <c r="D768" s="149">
        <v>0</v>
      </c>
      <c r="E768" s="149">
        <v>0</v>
      </c>
      <c r="F768" s="148" t="str">
        <f t="shared" si="13"/>
        <v>-</v>
      </c>
    </row>
    <row r="769" spans="1:6" s="8" customFormat="1" ht="24">
      <c r="A769" s="145" t="s">
        <v>4209</v>
      </c>
      <c r="B769" s="146" t="s">
        <v>1671</v>
      </c>
      <c r="C769" s="345">
        <v>755</v>
      </c>
      <c r="D769" s="149">
        <v>0</v>
      </c>
      <c r="E769" s="149">
        <v>0</v>
      </c>
      <c r="F769" s="148" t="str">
        <f t="shared" si="13"/>
        <v>-</v>
      </c>
    </row>
    <row r="770" spans="1:6" s="8" customFormat="1" ht="24">
      <c r="A770" s="145" t="s">
        <v>4210</v>
      </c>
      <c r="B770" s="146" t="s">
        <v>4211</v>
      </c>
      <c r="C770" s="345">
        <v>756</v>
      </c>
      <c r="D770" s="149">
        <v>0</v>
      </c>
      <c r="E770" s="149">
        <v>0</v>
      </c>
      <c r="F770" s="148" t="str">
        <f t="shared" si="13"/>
        <v>-</v>
      </c>
    </row>
    <row r="771" spans="1:6" s="8" customFormat="1" ht="24">
      <c r="A771" s="145" t="s">
        <v>4212</v>
      </c>
      <c r="B771" s="146" t="s">
        <v>4213</v>
      </c>
      <c r="C771" s="345">
        <v>757</v>
      </c>
      <c r="D771" s="149">
        <v>0</v>
      </c>
      <c r="E771" s="149">
        <v>0</v>
      </c>
      <c r="F771" s="148" t="str">
        <f t="shared" si="13"/>
        <v>-</v>
      </c>
    </row>
    <row r="772" spans="1:6" s="8" customFormat="1" ht="24">
      <c r="A772" s="145" t="s">
        <v>4214</v>
      </c>
      <c r="B772" s="146" t="s">
        <v>4215</v>
      </c>
      <c r="C772" s="345">
        <v>758</v>
      </c>
      <c r="D772" s="149">
        <v>0</v>
      </c>
      <c r="E772" s="149">
        <v>0</v>
      </c>
      <c r="F772" s="148" t="str">
        <f t="shared" si="13"/>
        <v>-</v>
      </c>
    </row>
    <row r="773" spans="1:6" s="8" customFormat="1">
      <c r="A773" s="145" t="s">
        <v>4216</v>
      </c>
      <c r="B773" s="146" t="s">
        <v>4217</v>
      </c>
      <c r="C773" s="345">
        <v>759</v>
      </c>
      <c r="D773" s="149">
        <v>0</v>
      </c>
      <c r="E773" s="149">
        <v>0</v>
      </c>
      <c r="F773" s="148" t="str">
        <f t="shared" si="13"/>
        <v>-</v>
      </c>
    </row>
    <row r="774" spans="1:6" s="8" customFormat="1">
      <c r="A774" s="145" t="s">
        <v>4218</v>
      </c>
      <c r="B774" s="146" t="s">
        <v>4219</v>
      </c>
      <c r="C774" s="345">
        <v>760</v>
      </c>
      <c r="D774" s="149">
        <v>0</v>
      </c>
      <c r="E774" s="149">
        <v>0</v>
      </c>
      <c r="F774" s="148" t="str">
        <f t="shared" ref="F774:F837" si="14">IF(D774&lt;&gt;0,IF(E774/D774&gt;=100,"&gt;&gt;100",E774/D774*100),"-")</f>
        <v>-</v>
      </c>
    </row>
    <row r="775" spans="1:6" s="8" customFormat="1">
      <c r="A775" s="145" t="s">
        <v>4220</v>
      </c>
      <c r="B775" s="146" t="s">
        <v>2076</v>
      </c>
      <c r="C775" s="345">
        <v>761</v>
      </c>
      <c r="D775" s="149">
        <v>0</v>
      </c>
      <c r="E775" s="149">
        <v>0</v>
      </c>
      <c r="F775" s="148" t="str">
        <f t="shared" si="14"/>
        <v>-</v>
      </c>
    </row>
    <row r="776" spans="1:6" s="8" customFormat="1" ht="24">
      <c r="A776" s="145" t="s">
        <v>2077</v>
      </c>
      <c r="B776" s="146" t="s">
        <v>2078</v>
      </c>
      <c r="C776" s="345">
        <v>762</v>
      </c>
      <c r="D776" s="149">
        <v>0</v>
      </c>
      <c r="E776" s="149">
        <v>0</v>
      </c>
      <c r="F776" s="148" t="str">
        <f t="shared" si="14"/>
        <v>-</v>
      </c>
    </row>
    <row r="777" spans="1:6" s="8" customFormat="1" ht="24">
      <c r="A777" s="145" t="s">
        <v>2079</v>
      </c>
      <c r="B777" s="146" t="s">
        <v>2080</v>
      </c>
      <c r="C777" s="345">
        <v>763</v>
      </c>
      <c r="D777" s="149">
        <v>0</v>
      </c>
      <c r="E777" s="149">
        <v>0</v>
      </c>
      <c r="F777" s="148" t="str">
        <f t="shared" si="14"/>
        <v>-</v>
      </c>
    </row>
    <row r="778" spans="1:6" s="8" customFormat="1">
      <c r="A778" s="145" t="s">
        <v>2081</v>
      </c>
      <c r="B778" s="146" t="s">
        <v>2082</v>
      </c>
      <c r="C778" s="345">
        <v>764</v>
      </c>
      <c r="D778" s="149">
        <v>0</v>
      </c>
      <c r="E778" s="149">
        <v>0</v>
      </c>
      <c r="F778" s="148" t="str">
        <f t="shared" si="14"/>
        <v>-</v>
      </c>
    </row>
    <row r="779" spans="1:6" s="8" customFormat="1">
      <c r="A779" s="145" t="s">
        <v>2083</v>
      </c>
      <c r="B779" s="146" t="s">
        <v>2084</v>
      </c>
      <c r="C779" s="345">
        <v>765</v>
      </c>
      <c r="D779" s="149">
        <v>0</v>
      </c>
      <c r="E779" s="149">
        <v>0</v>
      </c>
      <c r="F779" s="148" t="str">
        <f t="shared" si="14"/>
        <v>-</v>
      </c>
    </row>
    <row r="780" spans="1:6" s="8" customFormat="1">
      <c r="A780" s="145" t="s">
        <v>2085</v>
      </c>
      <c r="B780" s="146" t="s">
        <v>2086</v>
      </c>
      <c r="C780" s="345">
        <v>766</v>
      </c>
      <c r="D780" s="149">
        <v>0</v>
      </c>
      <c r="E780" s="149">
        <v>0</v>
      </c>
      <c r="F780" s="148" t="str">
        <f t="shared" si="14"/>
        <v>-</v>
      </c>
    </row>
    <row r="781" spans="1:6" s="8" customFormat="1">
      <c r="A781" s="145" t="s">
        <v>2087</v>
      </c>
      <c r="B781" s="146" t="s">
        <v>2088</v>
      </c>
      <c r="C781" s="345">
        <v>767</v>
      </c>
      <c r="D781" s="149">
        <v>0</v>
      </c>
      <c r="E781" s="149">
        <v>0</v>
      </c>
      <c r="F781" s="148" t="str">
        <f t="shared" si="14"/>
        <v>-</v>
      </c>
    </row>
    <row r="782" spans="1:6" s="8" customFormat="1">
      <c r="A782" s="145" t="s">
        <v>2089</v>
      </c>
      <c r="B782" s="146" t="s">
        <v>3098</v>
      </c>
      <c r="C782" s="345">
        <v>768</v>
      </c>
      <c r="D782" s="149">
        <v>0</v>
      </c>
      <c r="E782" s="149">
        <v>0</v>
      </c>
      <c r="F782" s="148" t="str">
        <f t="shared" si="14"/>
        <v>-</v>
      </c>
    </row>
    <row r="783" spans="1:6" s="8" customFormat="1">
      <c r="A783" s="145" t="s">
        <v>2090</v>
      </c>
      <c r="B783" s="146" t="s">
        <v>2091</v>
      </c>
      <c r="C783" s="345">
        <v>769</v>
      </c>
      <c r="D783" s="149">
        <v>0</v>
      </c>
      <c r="E783" s="149">
        <v>0</v>
      </c>
      <c r="F783" s="148" t="str">
        <f t="shared" si="14"/>
        <v>-</v>
      </c>
    </row>
    <row r="784" spans="1:6" s="8" customFormat="1">
      <c r="A784" s="145" t="s">
        <v>2092</v>
      </c>
      <c r="B784" s="146" t="s">
        <v>2093</v>
      </c>
      <c r="C784" s="345">
        <v>770</v>
      </c>
      <c r="D784" s="149">
        <v>0</v>
      </c>
      <c r="E784" s="149">
        <v>0</v>
      </c>
      <c r="F784" s="148" t="str">
        <f t="shared" si="14"/>
        <v>-</v>
      </c>
    </row>
    <row r="785" spans="1:6" s="8" customFormat="1">
      <c r="A785" s="145" t="s">
        <v>2094</v>
      </c>
      <c r="B785" s="146" t="s">
        <v>2095</v>
      </c>
      <c r="C785" s="345">
        <v>771</v>
      </c>
      <c r="D785" s="149">
        <v>0</v>
      </c>
      <c r="E785" s="149">
        <v>0</v>
      </c>
      <c r="F785" s="148" t="str">
        <f t="shared" si="14"/>
        <v>-</v>
      </c>
    </row>
    <row r="786" spans="1:6" s="8" customFormat="1">
      <c r="A786" s="145" t="s">
        <v>2096</v>
      </c>
      <c r="B786" s="146" t="s">
        <v>2097</v>
      </c>
      <c r="C786" s="345">
        <v>772</v>
      </c>
      <c r="D786" s="149">
        <v>0</v>
      </c>
      <c r="E786" s="149">
        <v>0</v>
      </c>
      <c r="F786" s="148" t="str">
        <f t="shared" si="14"/>
        <v>-</v>
      </c>
    </row>
    <row r="787" spans="1:6" s="8" customFormat="1">
      <c r="A787" s="145" t="s">
        <v>2098</v>
      </c>
      <c r="B787" s="146" t="s">
        <v>2099</v>
      </c>
      <c r="C787" s="345">
        <v>773</v>
      </c>
      <c r="D787" s="149">
        <v>0</v>
      </c>
      <c r="E787" s="149">
        <v>0</v>
      </c>
      <c r="F787" s="148" t="str">
        <f t="shared" si="14"/>
        <v>-</v>
      </c>
    </row>
    <row r="788" spans="1:6" s="8" customFormat="1">
      <c r="A788" s="145" t="s">
        <v>2100</v>
      </c>
      <c r="B788" s="146" t="s">
        <v>2101</v>
      </c>
      <c r="C788" s="345">
        <v>774</v>
      </c>
      <c r="D788" s="149">
        <v>0</v>
      </c>
      <c r="E788" s="149">
        <v>0</v>
      </c>
      <c r="F788" s="148" t="str">
        <f t="shared" si="14"/>
        <v>-</v>
      </c>
    </row>
    <row r="789" spans="1:6" s="8" customFormat="1">
      <c r="A789" s="145">
        <v>37215</v>
      </c>
      <c r="B789" s="146" t="s">
        <v>1560</v>
      </c>
      <c r="C789" s="345">
        <v>775</v>
      </c>
      <c r="D789" s="149">
        <v>0</v>
      </c>
      <c r="E789" s="149">
        <v>0</v>
      </c>
      <c r="F789" s="148" t="str">
        <f t="shared" si="14"/>
        <v>-</v>
      </c>
    </row>
    <row r="790" spans="1:6" s="8" customFormat="1">
      <c r="A790" s="145">
        <v>37216</v>
      </c>
      <c r="B790" s="151" t="s">
        <v>277</v>
      </c>
      <c r="C790" s="345">
        <v>776</v>
      </c>
      <c r="D790" s="149">
        <v>0</v>
      </c>
      <c r="E790" s="149">
        <v>0</v>
      </c>
      <c r="F790" s="148" t="str">
        <f t="shared" si="14"/>
        <v>-</v>
      </c>
    </row>
    <row r="791" spans="1:6" s="8" customFormat="1">
      <c r="A791" s="145">
        <v>37217</v>
      </c>
      <c r="B791" s="146" t="s">
        <v>2102</v>
      </c>
      <c r="C791" s="345">
        <v>777</v>
      </c>
      <c r="D791" s="149">
        <v>0</v>
      </c>
      <c r="E791" s="149">
        <v>0</v>
      </c>
      <c r="F791" s="148" t="str">
        <f t="shared" si="14"/>
        <v>-</v>
      </c>
    </row>
    <row r="792" spans="1:6" s="8" customFormat="1">
      <c r="A792" s="145">
        <v>37218</v>
      </c>
      <c r="B792" s="146" t="s">
        <v>2103</v>
      </c>
      <c r="C792" s="345">
        <v>778</v>
      </c>
      <c r="D792" s="149">
        <v>0</v>
      </c>
      <c r="E792" s="149">
        <v>0</v>
      </c>
      <c r="F792" s="148" t="str">
        <f t="shared" si="14"/>
        <v>-</v>
      </c>
    </row>
    <row r="793" spans="1:6" s="8" customFormat="1">
      <c r="A793" s="145">
        <v>37219</v>
      </c>
      <c r="B793" s="146" t="s">
        <v>2104</v>
      </c>
      <c r="C793" s="345">
        <v>779</v>
      </c>
      <c r="D793" s="149">
        <v>0</v>
      </c>
      <c r="E793" s="149">
        <v>0</v>
      </c>
      <c r="F793" s="148" t="str">
        <f t="shared" si="14"/>
        <v>-</v>
      </c>
    </row>
    <row r="794" spans="1:6" s="8" customFormat="1">
      <c r="A794" s="145">
        <v>37221</v>
      </c>
      <c r="B794" s="146" t="s">
        <v>3792</v>
      </c>
      <c r="C794" s="345">
        <v>780</v>
      </c>
      <c r="D794" s="149">
        <v>0</v>
      </c>
      <c r="E794" s="149">
        <v>0</v>
      </c>
      <c r="F794" s="148" t="str">
        <f t="shared" si="14"/>
        <v>-</v>
      </c>
    </row>
    <row r="795" spans="1:6" s="8" customFormat="1">
      <c r="A795" s="145" t="s">
        <v>2105</v>
      </c>
      <c r="B795" s="146" t="s">
        <v>2091</v>
      </c>
      <c r="C795" s="345">
        <v>781</v>
      </c>
      <c r="D795" s="149">
        <v>0</v>
      </c>
      <c r="E795" s="149">
        <v>0</v>
      </c>
      <c r="F795" s="148" t="str">
        <f t="shared" si="14"/>
        <v>-</v>
      </c>
    </row>
    <row r="796" spans="1:6" s="8" customFormat="1">
      <c r="A796" s="145" t="s">
        <v>2106</v>
      </c>
      <c r="B796" s="146" t="s">
        <v>3233</v>
      </c>
      <c r="C796" s="345">
        <v>782</v>
      </c>
      <c r="D796" s="149">
        <v>0</v>
      </c>
      <c r="E796" s="149">
        <v>0</v>
      </c>
      <c r="F796" s="148" t="str">
        <f t="shared" si="14"/>
        <v>-</v>
      </c>
    </row>
    <row r="797" spans="1:6" s="8" customFormat="1">
      <c r="A797" s="145" t="s">
        <v>2107</v>
      </c>
      <c r="B797" s="146" t="s">
        <v>2108</v>
      </c>
      <c r="C797" s="345">
        <v>783</v>
      </c>
      <c r="D797" s="149">
        <v>0</v>
      </c>
      <c r="E797" s="149">
        <v>0</v>
      </c>
      <c r="F797" s="148" t="str">
        <f t="shared" si="14"/>
        <v>-</v>
      </c>
    </row>
    <row r="798" spans="1:6" s="8" customFormat="1">
      <c r="A798" s="145" t="s">
        <v>2109</v>
      </c>
      <c r="B798" s="146" t="s">
        <v>2110</v>
      </c>
      <c r="C798" s="345">
        <v>784</v>
      </c>
      <c r="D798" s="149">
        <v>0</v>
      </c>
      <c r="E798" s="149">
        <v>0</v>
      </c>
      <c r="F798" s="148" t="str">
        <f t="shared" si="14"/>
        <v>-</v>
      </c>
    </row>
    <row r="799" spans="1:6" s="8" customFormat="1">
      <c r="A799" s="145">
        <v>38117</v>
      </c>
      <c r="B799" s="146" t="s">
        <v>278</v>
      </c>
      <c r="C799" s="345">
        <v>785</v>
      </c>
      <c r="D799" s="149">
        <v>0</v>
      </c>
      <c r="E799" s="149">
        <v>0</v>
      </c>
      <c r="F799" s="148" t="str">
        <f t="shared" si="14"/>
        <v>-</v>
      </c>
    </row>
    <row r="800" spans="1:6" s="8" customFormat="1">
      <c r="A800" s="145">
        <v>38612</v>
      </c>
      <c r="B800" s="146" t="s">
        <v>3793</v>
      </c>
      <c r="C800" s="345">
        <v>786</v>
      </c>
      <c r="D800" s="149">
        <v>0</v>
      </c>
      <c r="E800" s="149">
        <v>0</v>
      </c>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v>0</v>
      </c>
      <c r="E802" s="149">
        <v>0</v>
      </c>
      <c r="F802" s="148" t="str">
        <f t="shared" si="14"/>
        <v>-</v>
      </c>
    </row>
    <row r="803" spans="1:6" s="8" customFormat="1">
      <c r="A803" s="145">
        <v>38615</v>
      </c>
      <c r="B803" s="146" t="s">
        <v>281</v>
      </c>
      <c r="C803" s="345">
        <v>789</v>
      </c>
      <c r="D803" s="149">
        <v>0</v>
      </c>
      <c r="E803" s="149">
        <v>0</v>
      </c>
      <c r="F803" s="148" t="str">
        <f t="shared" si="14"/>
        <v>-</v>
      </c>
    </row>
    <row r="804" spans="1:6" s="8" customFormat="1">
      <c r="A804" s="145">
        <v>38622</v>
      </c>
      <c r="B804" s="146" t="s">
        <v>3794</v>
      </c>
      <c r="C804" s="345">
        <v>790</v>
      </c>
      <c r="D804" s="149">
        <v>0</v>
      </c>
      <c r="E804" s="149">
        <v>0</v>
      </c>
      <c r="F804" s="148" t="str">
        <f t="shared" si="14"/>
        <v>-</v>
      </c>
    </row>
    <row r="805" spans="1:6" s="8" customFormat="1">
      <c r="A805" s="145">
        <v>38623</v>
      </c>
      <c r="B805" s="146" t="s">
        <v>282</v>
      </c>
      <c r="C805" s="345">
        <v>791</v>
      </c>
      <c r="D805" s="149">
        <v>0</v>
      </c>
      <c r="E805" s="149">
        <v>0</v>
      </c>
      <c r="F805" s="148" t="str">
        <f t="shared" si="14"/>
        <v>-</v>
      </c>
    </row>
    <row r="806" spans="1:6" s="8" customFormat="1">
      <c r="A806" s="145">
        <v>38624</v>
      </c>
      <c r="B806" s="146" t="s">
        <v>283</v>
      </c>
      <c r="C806" s="345">
        <v>792</v>
      </c>
      <c r="D806" s="149">
        <v>0</v>
      </c>
      <c r="E806" s="149">
        <v>0</v>
      </c>
      <c r="F806" s="148" t="str">
        <f t="shared" si="14"/>
        <v>-</v>
      </c>
    </row>
    <row r="807" spans="1:6" s="8" customFormat="1">
      <c r="A807" s="145">
        <v>38625</v>
      </c>
      <c r="B807" s="146" t="s">
        <v>4233</v>
      </c>
      <c r="C807" s="345">
        <v>793</v>
      </c>
      <c r="D807" s="149">
        <v>0</v>
      </c>
      <c r="E807" s="149">
        <v>0</v>
      </c>
      <c r="F807" s="148" t="str">
        <f t="shared" si="14"/>
        <v>-</v>
      </c>
    </row>
    <row r="808" spans="1:6" s="8" customFormat="1">
      <c r="A808" s="152" t="s">
        <v>1306</v>
      </c>
      <c r="B808" s="153" t="s">
        <v>1307</v>
      </c>
      <c r="C808" s="345">
        <v>794</v>
      </c>
      <c r="D808" s="149">
        <v>0</v>
      </c>
      <c r="E808" s="149">
        <v>0</v>
      </c>
      <c r="F808" s="148"/>
    </row>
    <row r="809" spans="1:6" s="8" customFormat="1">
      <c r="A809" s="145">
        <v>38631</v>
      </c>
      <c r="B809" s="146" t="s">
        <v>3795</v>
      </c>
      <c r="C809" s="345">
        <v>795</v>
      </c>
      <c r="D809" s="149">
        <v>0</v>
      </c>
      <c r="E809" s="149">
        <v>0</v>
      </c>
      <c r="F809" s="148" t="str">
        <f t="shared" si="14"/>
        <v>-</v>
      </c>
    </row>
    <row r="810" spans="1:6" s="8" customFormat="1">
      <c r="A810" s="145">
        <v>38632</v>
      </c>
      <c r="B810" s="146" t="s">
        <v>4234</v>
      </c>
      <c r="C810" s="345">
        <v>796</v>
      </c>
      <c r="D810" s="149">
        <v>0</v>
      </c>
      <c r="E810" s="149">
        <v>0</v>
      </c>
      <c r="F810" s="148" t="str">
        <f t="shared" si="14"/>
        <v>-</v>
      </c>
    </row>
    <row r="811" spans="1:6" s="8" customFormat="1">
      <c r="A811" s="152">
        <v>38641</v>
      </c>
      <c r="B811" s="153" t="s">
        <v>1308</v>
      </c>
      <c r="C811" s="345">
        <v>797</v>
      </c>
      <c r="D811" s="149">
        <v>0</v>
      </c>
      <c r="E811" s="149">
        <v>0</v>
      </c>
      <c r="F811" s="148"/>
    </row>
    <row r="812" spans="1:6" s="8" customFormat="1">
      <c r="A812" s="152" t="s">
        <v>1309</v>
      </c>
      <c r="B812" s="153" t="s">
        <v>3064</v>
      </c>
      <c r="C812" s="345">
        <v>798</v>
      </c>
      <c r="D812" s="149">
        <v>0</v>
      </c>
      <c r="E812" s="149">
        <v>0</v>
      </c>
      <c r="F812" s="148"/>
    </row>
    <row r="813" spans="1:6" s="8" customFormat="1" ht="24">
      <c r="A813" s="145">
        <v>81212</v>
      </c>
      <c r="B813" s="146" t="s">
        <v>1358</v>
      </c>
      <c r="C813" s="345">
        <v>799</v>
      </c>
      <c r="D813" s="149">
        <v>0</v>
      </c>
      <c r="E813" s="149">
        <v>0</v>
      </c>
      <c r="F813" s="148" t="str">
        <f t="shared" si="14"/>
        <v>-</v>
      </c>
    </row>
    <row r="814" spans="1:6" s="8" customFormat="1" ht="24">
      <c r="A814" s="145" t="s">
        <v>2111</v>
      </c>
      <c r="B814" s="146" t="s">
        <v>2112</v>
      </c>
      <c r="C814" s="345">
        <v>800</v>
      </c>
      <c r="D814" s="149">
        <v>0</v>
      </c>
      <c r="E814" s="149">
        <v>0</v>
      </c>
      <c r="F814" s="148" t="str">
        <f t="shared" si="14"/>
        <v>-</v>
      </c>
    </row>
    <row r="815" spans="1:6" s="8" customFormat="1">
      <c r="A815" s="145">
        <v>81322</v>
      </c>
      <c r="B815" s="146" t="s">
        <v>3140</v>
      </c>
      <c r="C815" s="345">
        <v>801</v>
      </c>
      <c r="D815" s="149">
        <v>0</v>
      </c>
      <c r="E815" s="149">
        <v>0</v>
      </c>
      <c r="F815" s="148" t="str">
        <f t="shared" si="14"/>
        <v>-</v>
      </c>
    </row>
    <row r="816" spans="1:6" s="8" customFormat="1" ht="24">
      <c r="A816" s="145" t="s">
        <v>2113</v>
      </c>
      <c r="B816" s="146" t="s">
        <v>956</v>
      </c>
      <c r="C816" s="345">
        <v>802</v>
      </c>
      <c r="D816" s="149">
        <v>0</v>
      </c>
      <c r="E816" s="149">
        <v>0</v>
      </c>
      <c r="F816" s="148" t="str">
        <f t="shared" si="14"/>
        <v>-</v>
      </c>
    </row>
    <row r="817" spans="1:6" s="8" customFormat="1">
      <c r="A817" s="145">
        <v>81332</v>
      </c>
      <c r="B817" s="146" t="s">
        <v>696</v>
      </c>
      <c r="C817" s="345">
        <v>803</v>
      </c>
      <c r="D817" s="149">
        <v>0</v>
      </c>
      <c r="E817" s="149">
        <v>0</v>
      </c>
      <c r="F817" s="148" t="str">
        <f t="shared" si="14"/>
        <v>-</v>
      </c>
    </row>
    <row r="818" spans="1:6" s="8" customFormat="1" ht="24">
      <c r="A818" s="145" t="s">
        <v>957</v>
      </c>
      <c r="B818" s="146" t="s">
        <v>958</v>
      </c>
      <c r="C818" s="345">
        <v>804</v>
      </c>
      <c r="D818" s="149">
        <v>0</v>
      </c>
      <c r="E818" s="149">
        <v>0</v>
      </c>
      <c r="F818" s="148" t="str">
        <f t="shared" si="14"/>
        <v>-</v>
      </c>
    </row>
    <row r="819" spans="1:6" s="8" customFormat="1">
      <c r="A819" s="145">
        <v>81342</v>
      </c>
      <c r="B819" s="146" t="s">
        <v>697</v>
      </c>
      <c r="C819" s="345">
        <v>805</v>
      </c>
      <c r="D819" s="149">
        <v>0</v>
      </c>
      <c r="E819" s="149">
        <v>0</v>
      </c>
      <c r="F819" s="148" t="str">
        <f t="shared" si="14"/>
        <v>-</v>
      </c>
    </row>
    <row r="820" spans="1:6" s="8" customFormat="1" ht="24">
      <c r="A820" s="145" t="s">
        <v>959</v>
      </c>
      <c r="B820" s="146" t="s">
        <v>960</v>
      </c>
      <c r="C820" s="345">
        <v>806</v>
      </c>
      <c r="D820" s="149">
        <v>0</v>
      </c>
      <c r="E820" s="149">
        <v>0</v>
      </c>
      <c r="F820" s="148" t="str">
        <f t="shared" si="14"/>
        <v>-</v>
      </c>
    </row>
    <row r="821" spans="1:6" s="8" customFormat="1">
      <c r="A821" s="145">
        <v>81411</v>
      </c>
      <c r="B821" s="146" t="s">
        <v>698</v>
      </c>
      <c r="C821" s="345">
        <v>807</v>
      </c>
      <c r="D821" s="149">
        <v>0</v>
      </c>
      <c r="E821" s="149">
        <v>0</v>
      </c>
      <c r="F821" s="148" t="str">
        <f t="shared" si="14"/>
        <v>-</v>
      </c>
    </row>
    <row r="822" spans="1:6" s="8" customFormat="1">
      <c r="A822" s="145">
        <v>81412</v>
      </c>
      <c r="B822" s="146" t="s">
        <v>2485</v>
      </c>
      <c r="C822" s="345">
        <v>808</v>
      </c>
      <c r="D822" s="149">
        <v>0</v>
      </c>
      <c r="E822" s="149">
        <v>0</v>
      </c>
      <c r="F822" s="148" t="str">
        <f t="shared" si="14"/>
        <v>-</v>
      </c>
    </row>
    <row r="823" spans="1:6" s="8" customFormat="1">
      <c r="A823" s="145" t="s">
        <v>961</v>
      </c>
      <c r="B823" s="151" t="s">
        <v>962</v>
      </c>
      <c r="C823" s="345">
        <v>809</v>
      </c>
      <c r="D823" s="149">
        <v>0</v>
      </c>
      <c r="E823" s="149">
        <v>0</v>
      </c>
      <c r="F823" s="148" t="str">
        <f t="shared" si="14"/>
        <v>-</v>
      </c>
    </row>
    <row r="824" spans="1:6" s="8" customFormat="1">
      <c r="A824" s="145">
        <v>81532</v>
      </c>
      <c r="B824" s="151" t="s">
        <v>2486</v>
      </c>
      <c r="C824" s="345">
        <v>810</v>
      </c>
      <c r="D824" s="149">
        <v>0</v>
      </c>
      <c r="E824" s="149">
        <v>0</v>
      </c>
      <c r="F824" s="148" t="str">
        <f t="shared" si="14"/>
        <v>-</v>
      </c>
    </row>
    <row r="825" spans="1:6" s="8" customFormat="1" ht="24">
      <c r="A825" s="145" t="s">
        <v>963</v>
      </c>
      <c r="B825" s="146" t="s">
        <v>964</v>
      </c>
      <c r="C825" s="345">
        <v>811</v>
      </c>
      <c r="D825" s="149">
        <v>0</v>
      </c>
      <c r="E825" s="149">
        <v>0</v>
      </c>
      <c r="F825" s="148" t="str">
        <f t="shared" si="14"/>
        <v>-</v>
      </c>
    </row>
    <row r="826" spans="1:6" s="8" customFormat="1">
      <c r="A826" s="145">
        <v>81542</v>
      </c>
      <c r="B826" s="151" t="s">
        <v>2487</v>
      </c>
      <c r="C826" s="345">
        <v>812</v>
      </c>
      <c r="D826" s="149">
        <v>0</v>
      </c>
      <c r="E826" s="149">
        <v>0</v>
      </c>
      <c r="F826" s="148" t="str">
        <f t="shared" si="14"/>
        <v>-</v>
      </c>
    </row>
    <row r="827" spans="1:6" s="8" customFormat="1" ht="24">
      <c r="A827" s="145" t="s">
        <v>965</v>
      </c>
      <c r="B827" s="146" t="s">
        <v>966</v>
      </c>
      <c r="C827" s="345">
        <v>813</v>
      </c>
      <c r="D827" s="149">
        <v>0</v>
      </c>
      <c r="E827" s="149">
        <v>0</v>
      </c>
      <c r="F827" s="148" t="str">
        <f t="shared" si="14"/>
        <v>-</v>
      </c>
    </row>
    <row r="828" spans="1:6" s="8" customFormat="1" ht="24">
      <c r="A828" s="145">
        <v>81552</v>
      </c>
      <c r="B828" s="146" t="s">
        <v>565</v>
      </c>
      <c r="C828" s="345">
        <v>814</v>
      </c>
      <c r="D828" s="149">
        <v>0</v>
      </c>
      <c r="E828" s="149">
        <v>0</v>
      </c>
      <c r="F828" s="148" t="str">
        <f t="shared" si="14"/>
        <v>-</v>
      </c>
    </row>
    <row r="829" spans="1:6" s="8" customFormat="1" ht="24">
      <c r="A829" s="145" t="s">
        <v>967</v>
      </c>
      <c r="B829" s="146" t="s">
        <v>2274</v>
      </c>
      <c r="C829" s="345">
        <v>815</v>
      </c>
      <c r="D829" s="149">
        <v>0</v>
      </c>
      <c r="E829" s="149">
        <v>0</v>
      </c>
      <c r="F829" s="148" t="str">
        <f t="shared" si="14"/>
        <v>-</v>
      </c>
    </row>
    <row r="830" spans="1:6" s="8" customFormat="1">
      <c r="A830" s="145">
        <v>81631</v>
      </c>
      <c r="B830" s="151" t="s">
        <v>3310</v>
      </c>
      <c r="C830" s="345">
        <v>816</v>
      </c>
      <c r="D830" s="149">
        <v>0</v>
      </c>
      <c r="E830" s="149">
        <v>0</v>
      </c>
      <c r="F830" s="148" t="str">
        <f t="shared" si="14"/>
        <v>-</v>
      </c>
    </row>
    <row r="831" spans="1:6" s="8" customFormat="1">
      <c r="A831" s="145">
        <v>81632</v>
      </c>
      <c r="B831" s="146" t="s">
        <v>3311</v>
      </c>
      <c r="C831" s="345">
        <v>817</v>
      </c>
      <c r="D831" s="149">
        <v>0</v>
      </c>
      <c r="E831" s="149">
        <v>0</v>
      </c>
      <c r="F831" s="148" t="str">
        <f t="shared" si="14"/>
        <v>-</v>
      </c>
    </row>
    <row r="832" spans="1:6" s="8" customFormat="1" ht="24">
      <c r="A832" s="145" t="s">
        <v>2275</v>
      </c>
      <c r="B832" s="146" t="s">
        <v>1325</v>
      </c>
      <c r="C832" s="345">
        <v>818</v>
      </c>
      <c r="D832" s="149">
        <v>0</v>
      </c>
      <c r="E832" s="149">
        <v>0</v>
      </c>
      <c r="F832" s="148" t="str">
        <f t="shared" si="14"/>
        <v>-</v>
      </c>
    </row>
    <row r="833" spans="1:6" s="8" customFormat="1">
      <c r="A833" s="145">
        <v>81641</v>
      </c>
      <c r="B833" s="146" t="s">
        <v>3386</v>
      </c>
      <c r="C833" s="345">
        <v>819</v>
      </c>
      <c r="D833" s="149">
        <v>0</v>
      </c>
      <c r="E833" s="149">
        <v>0</v>
      </c>
      <c r="F833" s="148" t="str">
        <f t="shared" si="14"/>
        <v>-</v>
      </c>
    </row>
    <row r="834" spans="1:6" s="8" customFormat="1">
      <c r="A834" s="145">
        <v>81642</v>
      </c>
      <c r="B834" s="146" t="s">
        <v>1266</v>
      </c>
      <c r="C834" s="345">
        <v>820</v>
      </c>
      <c r="D834" s="149">
        <v>0</v>
      </c>
      <c r="E834" s="149">
        <v>0</v>
      </c>
      <c r="F834" s="148" t="str">
        <f t="shared" si="14"/>
        <v>-</v>
      </c>
    </row>
    <row r="835" spans="1:6" s="8" customFormat="1">
      <c r="A835" s="145" t="s">
        <v>1326</v>
      </c>
      <c r="B835" s="146" t="s">
        <v>3881</v>
      </c>
      <c r="C835" s="345">
        <v>821</v>
      </c>
      <c r="D835" s="149">
        <v>0</v>
      </c>
      <c r="E835" s="149">
        <v>0</v>
      </c>
      <c r="F835" s="148" t="str">
        <f t="shared" si="14"/>
        <v>-</v>
      </c>
    </row>
    <row r="836" spans="1:6" s="8" customFormat="1">
      <c r="A836" s="145">
        <v>81711</v>
      </c>
      <c r="B836" s="146" t="s">
        <v>2162</v>
      </c>
      <c r="C836" s="345">
        <v>822</v>
      </c>
      <c r="D836" s="149">
        <v>0</v>
      </c>
      <c r="E836" s="149">
        <v>0</v>
      </c>
      <c r="F836" s="148" t="str">
        <f t="shared" si="14"/>
        <v>-</v>
      </c>
    </row>
    <row r="837" spans="1:6" s="8" customFormat="1">
      <c r="A837" s="145">
        <v>81712</v>
      </c>
      <c r="B837" s="146" t="s">
        <v>2163</v>
      </c>
      <c r="C837" s="345">
        <v>823</v>
      </c>
      <c r="D837" s="149">
        <v>0</v>
      </c>
      <c r="E837" s="149">
        <v>0</v>
      </c>
      <c r="F837" s="148" t="str">
        <f t="shared" si="14"/>
        <v>-</v>
      </c>
    </row>
    <row r="838" spans="1:6" s="8" customFormat="1">
      <c r="A838" s="145">
        <v>81721</v>
      </c>
      <c r="B838" s="146" t="s">
        <v>2819</v>
      </c>
      <c r="C838" s="345">
        <v>824</v>
      </c>
      <c r="D838" s="149">
        <v>0</v>
      </c>
      <c r="E838" s="149">
        <v>0</v>
      </c>
      <c r="F838" s="148" t="str">
        <f t="shared" ref="F838:F901" si="15">IF(D838&lt;&gt;0,IF(E838/D838&gt;=100,"&gt;&gt;100",E838/D838*100),"-")</f>
        <v>-</v>
      </c>
    </row>
    <row r="839" spans="1:6" s="8" customFormat="1">
      <c r="A839" s="145">
        <v>81722</v>
      </c>
      <c r="B839" s="146" t="s">
        <v>2820</v>
      </c>
      <c r="C839" s="345">
        <v>825</v>
      </c>
      <c r="D839" s="149">
        <v>0</v>
      </c>
      <c r="E839" s="149">
        <v>0</v>
      </c>
      <c r="F839" s="148" t="str">
        <f t="shared" si="15"/>
        <v>-</v>
      </c>
    </row>
    <row r="840" spans="1:6" s="8" customFormat="1">
      <c r="A840" s="145" t="s">
        <v>3882</v>
      </c>
      <c r="B840" s="146" t="s">
        <v>3883</v>
      </c>
      <c r="C840" s="345">
        <v>826</v>
      </c>
      <c r="D840" s="149">
        <v>0</v>
      </c>
      <c r="E840" s="149">
        <v>0</v>
      </c>
      <c r="F840" s="148" t="str">
        <f t="shared" si="15"/>
        <v>-</v>
      </c>
    </row>
    <row r="841" spans="1:6" s="8" customFormat="1">
      <c r="A841" s="145">
        <v>81731</v>
      </c>
      <c r="B841" s="146" t="s">
        <v>2821</v>
      </c>
      <c r="C841" s="345">
        <v>827</v>
      </c>
      <c r="D841" s="149">
        <v>0</v>
      </c>
      <c r="E841" s="149">
        <v>0</v>
      </c>
      <c r="F841" s="148" t="str">
        <f t="shared" si="15"/>
        <v>-</v>
      </c>
    </row>
    <row r="842" spans="1:6" s="8" customFormat="1">
      <c r="A842" s="145">
        <v>81732</v>
      </c>
      <c r="B842" s="146" t="s">
        <v>2822</v>
      </c>
      <c r="C842" s="345">
        <v>828</v>
      </c>
      <c r="D842" s="149">
        <v>0</v>
      </c>
      <c r="E842" s="149">
        <v>0</v>
      </c>
      <c r="F842" s="148" t="str">
        <f t="shared" si="15"/>
        <v>-</v>
      </c>
    </row>
    <row r="843" spans="1:6" s="8" customFormat="1">
      <c r="A843" s="145">
        <v>81733</v>
      </c>
      <c r="B843" s="146" t="s">
        <v>3884</v>
      </c>
      <c r="C843" s="345">
        <v>829</v>
      </c>
      <c r="D843" s="149">
        <v>0</v>
      </c>
      <c r="E843" s="149">
        <v>0</v>
      </c>
      <c r="F843" s="148" t="str">
        <f t="shared" si="15"/>
        <v>-</v>
      </c>
    </row>
    <row r="844" spans="1:6" s="8" customFormat="1">
      <c r="A844" s="145">
        <v>81741</v>
      </c>
      <c r="B844" s="146" t="s">
        <v>2823</v>
      </c>
      <c r="C844" s="345">
        <v>830</v>
      </c>
      <c r="D844" s="149">
        <v>0</v>
      </c>
      <c r="E844" s="149">
        <v>0</v>
      </c>
      <c r="F844" s="148" t="str">
        <f t="shared" si="15"/>
        <v>-</v>
      </c>
    </row>
    <row r="845" spans="1:6" s="8" customFormat="1">
      <c r="A845" s="145">
        <v>81742</v>
      </c>
      <c r="B845" s="146" t="s">
        <v>2824</v>
      </c>
      <c r="C845" s="345">
        <v>831</v>
      </c>
      <c r="D845" s="149">
        <v>0</v>
      </c>
      <c r="E845" s="149">
        <v>0</v>
      </c>
      <c r="F845" s="148" t="str">
        <f t="shared" si="15"/>
        <v>-</v>
      </c>
    </row>
    <row r="846" spans="1:6" s="8" customFormat="1">
      <c r="A846" s="145">
        <v>81743</v>
      </c>
      <c r="B846" s="146" t="s">
        <v>3885</v>
      </c>
      <c r="C846" s="345">
        <v>832</v>
      </c>
      <c r="D846" s="149">
        <v>0</v>
      </c>
      <c r="E846" s="149">
        <v>0</v>
      </c>
      <c r="F846" s="148" t="str">
        <f t="shared" si="15"/>
        <v>-</v>
      </c>
    </row>
    <row r="847" spans="1:6" s="8" customFormat="1">
      <c r="A847" s="145">
        <v>81751</v>
      </c>
      <c r="B847" s="146" t="s">
        <v>1510</v>
      </c>
      <c r="C847" s="345">
        <v>833</v>
      </c>
      <c r="D847" s="149">
        <v>0</v>
      </c>
      <c r="E847" s="149">
        <v>0</v>
      </c>
      <c r="F847" s="148" t="str">
        <f t="shared" si="15"/>
        <v>-</v>
      </c>
    </row>
    <row r="848" spans="1:6" s="8" customFormat="1">
      <c r="A848" s="145">
        <v>81752</v>
      </c>
      <c r="B848" s="146" t="s">
        <v>2297</v>
      </c>
      <c r="C848" s="345">
        <v>834</v>
      </c>
      <c r="D848" s="149">
        <v>0</v>
      </c>
      <c r="E848" s="149">
        <v>0</v>
      </c>
      <c r="F848" s="148" t="str">
        <f t="shared" si="15"/>
        <v>-</v>
      </c>
    </row>
    <row r="849" spans="1:6" s="8" customFormat="1">
      <c r="A849" s="145">
        <v>81753</v>
      </c>
      <c r="B849" s="146" t="s">
        <v>3886</v>
      </c>
      <c r="C849" s="345">
        <v>835</v>
      </c>
      <c r="D849" s="149">
        <v>0</v>
      </c>
      <c r="E849" s="149">
        <v>0</v>
      </c>
      <c r="F849" s="148" t="str">
        <f t="shared" si="15"/>
        <v>-</v>
      </c>
    </row>
    <row r="850" spans="1:6" s="8" customFormat="1" ht="24">
      <c r="A850" s="145">
        <v>81761</v>
      </c>
      <c r="B850" s="154" t="s">
        <v>2298</v>
      </c>
      <c r="C850" s="345">
        <v>836</v>
      </c>
      <c r="D850" s="149">
        <v>0</v>
      </c>
      <c r="E850" s="149">
        <v>0</v>
      </c>
      <c r="F850" s="148" t="str">
        <f t="shared" si="15"/>
        <v>-</v>
      </c>
    </row>
    <row r="851" spans="1:6" s="8" customFormat="1" ht="24">
      <c r="A851" s="145">
        <v>81762</v>
      </c>
      <c r="B851" s="154" t="s">
        <v>2299</v>
      </c>
      <c r="C851" s="345">
        <v>837</v>
      </c>
      <c r="D851" s="149">
        <v>0</v>
      </c>
      <c r="E851" s="149">
        <v>0</v>
      </c>
      <c r="F851" s="148" t="str">
        <f t="shared" si="15"/>
        <v>-</v>
      </c>
    </row>
    <row r="852" spans="1:6" s="8" customFormat="1" ht="24">
      <c r="A852" s="145">
        <v>81763</v>
      </c>
      <c r="B852" s="146" t="s">
        <v>1953</v>
      </c>
      <c r="C852" s="345">
        <v>838</v>
      </c>
      <c r="D852" s="149">
        <v>0</v>
      </c>
      <c r="E852" s="149">
        <v>0</v>
      </c>
      <c r="F852" s="148" t="str">
        <f t="shared" si="15"/>
        <v>-</v>
      </c>
    </row>
    <row r="853" spans="1:6" s="8" customFormat="1" ht="24">
      <c r="A853" s="145">
        <v>81771</v>
      </c>
      <c r="B853" s="146" t="s">
        <v>1015</v>
      </c>
      <c r="C853" s="345">
        <v>839</v>
      </c>
      <c r="D853" s="149">
        <v>0</v>
      </c>
      <c r="E853" s="149">
        <v>0</v>
      </c>
      <c r="F853" s="148" t="str">
        <f t="shared" si="15"/>
        <v>-</v>
      </c>
    </row>
    <row r="854" spans="1:6" s="8" customFormat="1" ht="24">
      <c r="A854" s="145">
        <v>81772</v>
      </c>
      <c r="B854" s="146" t="s">
        <v>1016</v>
      </c>
      <c r="C854" s="345">
        <v>840</v>
      </c>
      <c r="D854" s="149">
        <v>0</v>
      </c>
      <c r="E854" s="149">
        <v>0</v>
      </c>
      <c r="F854" s="148" t="str">
        <f t="shared" si="15"/>
        <v>-</v>
      </c>
    </row>
    <row r="855" spans="1:6" s="8" customFormat="1" ht="24">
      <c r="A855" s="145">
        <v>81773</v>
      </c>
      <c r="B855" s="146" t="s">
        <v>20</v>
      </c>
      <c r="C855" s="345">
        <v>841</v>
      </c>
      <c r="D855" s="149">
        <v>0</v>
      </c>
      <c r="E855" s="149">
        <v>0</v>
      </c>
      <c r="F855" s="148" t="str">
        <f t="shared" si="15"/>
        <v>-</v>
      </c>
    </row>
    <row r="856" spans="1:6" s="8" customFormat="1">
      <c r="A856" s="145">
        <v>82412</v>
      </c>
      <c r="B856" s="146" t="s">
        <v>1017</v>
      </c>
      <c r="C856" s="345">
        <v>842</v>
      </c>
      <c r="D856" s="149">
        <v>0</v>
      </c>
      <c r="E856" s="149">
        <v>0</v>
      </c>
      <c r="F856" s="148" t="str">
        <f t="shared" si="15"/>
        <v>-</v>
      </c>
    </row>
    <row r="857" spans="1:6" s="8" customFormat="1">
      <c r="A857" s="145">
        <v>84132</v>
      </c>
      <c r="B857" s="146" t="s">
        <v>2840</v>
      </c>
      <c r="C857" s="345">
        <v>843</v>
      </c>
      <c r="D857" s="149">
        <v>0</v>
      </c>
      <c r="E857" s="149">
        <v>0</v>
      </c>
      <c r="F857" s="148" t="str">
        <f t="shared" si="15"/>
        <v>-</v>
      </c>
    </row>
    <row r="858" spans="1:6" s="8" customFormat="1">
      <c r="A858" s="145">
        <v>84142</v>
      </c>
      <c r="B858" s="146" t="s">
        <v>4091</v>
      </c>
      <c r="C858" s="345">
        <v>844</v>
      </c>
      <c r="D858" s="149">
        <v>0</v>
      </c>
      <c r="E858" s="149">
        <v>0</v>
      </c>
      <c r="F858" s="148" t="str">
        <f t="shared" si="15"/>
        <v>-</v>
      </c>
    </row>
    <row r="859" spans="1:6" s="8" customFormat="1">
      <c r="A859" s="145">
        <v>84152</v>
      </c>
      <c r="B859" s="146" t="s">
        <v>2557</v>
      </c>
      <c r="C859" s="345">
        <v>845</v>
      </c>
      <c r="D859" s="149">
        <v>0</v>
      </c>
      <c r="E859" s="149">
        <v>0</v>
      </c>
      <c r="F859" s="148" t="str">
        <f t="shared" si="15"/>
        <v>-</v>
      </c>
    </row>
    <row r="860" spans="1:6" s="8" customFormat="1">
      <c r="A860" s="145">
        <v>84162</v>
      </c>
      <c r="B860" s="146" t="s">
        <v>2558</v>
      </c>
      <c r="C860" s="345">
        <v>846</v>
      </c>
      <c r="D860" s="149">
        <v>0</v>
      </c>
      <c r="E860" s="149">
        <v>0</v>
      </c>
      <c r="F860" s="148" t="str">
        <f t="shared" si="15"/>
        <v>-</v>
      </c>
    </row>
    <row r="861" spans="1:6" s="8" customFormat="1">
      <c r="A861" s="145">
        <v>84221</v>
      </c>
      <c r="B861" s="146" t="s">
        <v>2559</v>
      </c>
      <c r="C861" s="345">
        <v>847</v>
      </c>
      <c r="D861" s="149">
        <v>0</v>
      </c>
      <c r="E861" s="149">
        <v>0</v>
      </c>
      <c r="F861" s="148" t="str">
        <f t="shared" si="15"/>
        <v>-</v>
      </c>
    </row>
    <row r="862" spans="1:6" s="8" customFormat="1">
      <c r="A862" s="145">
        <v>84222</v>
      </c>
      <c r="B862" s="146" t="s">
        <v>2560</v>
      </c>
      <c r="C862" s="345">
        <v>848</v>
      </c>
      <c r="D862" s="149">
        <v>0</v>
      </c>
      <c r="E862" s="149">
        <v>0</v>
      </c>
      <c r="F862" s="148" t="str">
        <f t="shared" si="15"/>
        <v>-</v>
      </c>
    </row>
    <row r="863" spans="1:6" s="8" customFormat="1">
      <c r="A863" s="145" t="s">
        <v>21</v>
      </c>
      <c r="B863" s="146" t="s">
        <v>2415</v>
      </c>
      <c r="C863" s="345">
        <v>849</v>
      </c>
      <c r="D863" s="149">
        <v>0</v>
      </c>
      <c r="E863" s="149">
        <v>0</v>
      </c>
      <c r="F863" s="148" t="str">
        <f t="shared" si="15"/>
        <v>-</v>
      </c>
    </row>
    <row r="864" spans="1:6" s="8" customFormat="1">
      <c r="A864" s="145">
        <v>84232</v>
      </c>
      <c r="B864" s="146" t="s">
        <v>2561</v>
      </c>
      <c r="C864" s="345">
        <v>850</v>
      </c>
      <c r="D864" s="149">
        <v>0</v>
      </c>
      <c r="E864" s="149">
        <v>0</v>
      </c>
      <c r="F864" s="148" t="str">
        <f t="shared" si="15"/>
        <v>-</v>
      </c>
    </row>
    <row r="865" spans="1:6" s="8" customFormat="1">
      <c r="A865" s="145">
        <v>84242</v>
      </c>
      <c r="B865" s="146" t="s">
        <v>2562</v>
      </c>
      <c r="C865" s="345">
        <v>851</v>
      </c>
      <c r="D865" s="149">
        <v>0</v>
      </c>
      <c r="E865" s="149">
        <v>0</v>
      </c>
      <c r="F865" s="148" t="str">
        <f t="shared" si="15"/>
        <v>-</v>
      </c>
    </row>
    <row r="866" spans="1:6" s="8" customFormat="1">
      <c r="A866" s="145" t="s">
        <v>2416</v>
      </c>
      <c r="B866" s="146" t="s">
        <v>3508</v>
      </c>
      <c r="C866" s="345">
        <v>852</v>
      </c>
      <c r="D866" s="149">
        <v>0</v>
      </c>
      <c r="E866" s="149">
        <v>0</v>
      </c>
      <c r="F866" s="148" t="str">
        <f t="shared" si="15"/>
        <v>-</v>
      </c>
    </row>
    <row r="867" spans="1:6" s="8" customFormat="1">
      <c r="A867" s="145">
        <v>84312</v>
      </c>
      <c r="B867" s="146" t="s">
        <v>2563</v>
      </c>
      <c r="C867" s="345">
        <v>853</v>
      </c>
      <c r="D867" s="149">
        <v>0</v>
      </c>
      <c r="E867" s="149">
        <v>0</v>
      </c>
      <c r="F867" s="148" t="str">
        <f t="shared" si="15"/>
        <v>-</v>
      </c>
    </row>
    <row r="868" spans="1:6" s="8" customFormat="1">
      <c r="A868" s="145">
        <v>84431</v>
      </c>
      <c r="B868" s="146" t="s">
        <v>2564</v>
      </c>
      <c r="C868" s="345">
        <v>854</v>
      </c>
      <c r="D868" s="149">
        <v>0</v>
      </c>
      <c r="E868" s="149">
        <v>0</v>
      </c>
      <c r="F868" s="148" t="str">
        <f t="shared" si="15"/>
        <v>-</v>
      </c>
    </row>
    <row r="869" spans="1:6" s="8" customFormat="1">
      <c r="A869" s="145">
        <v>84432</v>
      </c>
      <c r="B869" s="146" t="s">
        <v>2565</v>
      </c>
      <c r="C869" s="345">
        <v>855</v>
      </c>
      <c r="D869" s="149">
        <v>0</v>
      </c>
      <c r="E869" s="149">
        <v>0</v>
      </c>
      <c r="F869" s="148" t="str">
        <f t="shared" si="15"/>
        <v>-</v>
      </c>
    </row>
    <row r="870" spans="1:6" s="8" customFormat="1">
      <c r="A870" s="145" t="s">
        <v>3509</v>
      </c>
      <c r="B870" s="146" t="s">
        <v>3510</v>
      </c>
      <c r="C870" s="345">
        <v>856</v>
      </c>
      <c r="D870" s="149">
        <v>0</v>
      </c>
      <c r="E870" s="149">
        <v>0</v>
      </c>
      <c r="F870" s="148" t="str">
        <f t="shared" si="15"/>
        <v>-</v>
      </c>
    </row>
    <row r="871" spans="1:6" s="8" customFormat="1">
      <c r="A871" s="145">
        <v>84442</v>
      </c>
      <c r="B871" s="146" t="s">
        <v>2566</v>
      </c>
      <c r="C871" s="345">
        <v>857</v>
      </c>
      <c r="D871" s="149">
        <v>0</v>
      </c>
      <c r="E871" s="149">
        <v>0</v>
      </c>
      <c r="F871" s="148" t="str">
        <f t="shared" si="15"/>
        <v>-</v>
      </c>
    </row>
    <row r="872" spans="1:6" s="8" customFormat="1" ht="24">
      <c r="A872" s="145">
        <v>84452</v>
      </c>
      <c r="B872" s="154" t="s">
        <v>2567</v>
      </c>
      <c r="C872" s="345">
        <v>858</v>
      </c>
      <c r="D872" s="149">
        <v>0</v>
      </c>
      <c r="E872" s="149">
        <v>0</v>
      </c>
      <c r="F872" s="148" t="str">
        <f t="shared" si="15"/>
        <v>-</v>
      </c>
    </row>
    <row r="873" spans="1:6" s="8" customFormat="1" ht="24">
      <c r="A873" s="145" t="s">
        <v>3511</v>
      </c>
      <c r="B873" s="154" t="s">
        <v>3512</v>
      </c>
      <c r="C873" s="345">
        <v>859</v>
      </c>
      <c r="D873" s="149">
        <v>0</v>
      </c>
      <c r="E873" s="149">
        <v>0</v>
      </c>
      <c r="F873" s="148" t="str">
        <f t="shared" si="15"/>
        <v>-</v>
      </c>
    </row>
    <row r="874" spans="1:6" s="8" customFormat="1">
      <c r="A874" s="145">
        <v>84461</v>
      </c>
      <c r="B874" s="146" t="s">
        <v>2568</v>
      </c>
      <c r="C874" s="345">
        <v>860</v>
      </c>
      <c r="D874" s="149">
        <v>0</v>
      </c>
      <c r="E874" s="149">
        <v>0</v>
      </c>
      <c r="F874" s="148" t="str">
        <f t="shared" si="15"/>
        <v>-</v>
      </c>
    </row>
    <row r="875" spans="1:6" s="8" customFormat="1">
      <c r="A875" s="145">
        <v>84462</v>
      </c>
      <c r="B875" s="146" t="s">
        <v>3968</v>
      </c>
      <c r="C875" s="345">
        <v>861</v>
      </c>
      <c r="D875" s="149">
        <v>0</v>
      </c>
      <c r="E875" s="149">
        <v>0</v>
      </c>
      <c r="F875" s="148" t="str">
        <f t="shared" si="15"/>
        <v>-</v>
      </c>
    </row>
    <row r="876" spans="1:6" s="8" customFormat="1">
      <c r="A876" s="145" t="s">
        <v>3513</v>
      </c>
      <c r="B876" s="146" t="s">
        <v>2182</v>
      </c>
      <c r="C876" s="345">
        <v>862</v>
      </c>
      <c r="D876" s="149">
        <v>0</v>
      </c>
      <c r="E876" s="149">
        <v>0</v>
      </c>
      <c r="F876" s="148" t="str">
        <f t="shared" si="15"/>
        <v>-</v>
      </c>
    </row>
    <row r="877" spans="1:6" s="8" customFormat="1">
      <c r="A877" s="145">
        <v>84472</v>
      </c>
      <c r="B877" s="146" t="s">
        <v>3969</v>
      </c>
      <c r="C877" s="345">
        <v>863</v>
      </c>
      <c r="D877" s="149">
        <v>0</v>
      </c>
      <c r="E877" s="149">
        <v>0</v>
      </c>
      <c r="F877" s="148" t="str">
        <f t="shared" si="15"/>
        <v>-</v>
      </c>
    </row>
    <row r="878" spans="1:6" s="8" customFormat="1">
      <c r="A878" s="145">
        <v>84482</v>
      </c>
      <c r="B878" s="146" t="s">
        <v>3970</v>
      </c>
      <c r="C878" s="345">
        <v>864</v>
      </c>
      <c r="D878" s="149">
        <v>0</v>
      </c>
      <c r="E878" s="149">
        <v>0</v>
      </c>
      <c r="F878" s="148" t="str">
        <f t="shared" si="15"/>
        <v>-</v>
      </c>
    </row>
    <row r="879" spans="1:6" s="8" customFormat="1">
      <c r="A879" s="145" t="s">
        <v>2183</v>
      </c>
      <c r="B879" s="146" t="s">
        <v>2184</v>
      </c>
      <c r="C879" s="345">
        <v>865</v>
      </c>
      <c r="D879" s="149">
        <v>0</v>
      </c>
      <c r="E879" s="149">
        <v>0</v>
      </c>
      <c r="F879" s="148" t="str">
        <f t="shared" si="15"/>
        <v>-</v>
      </c>
    </row>
    <row r="880" spans="1:6" s="8" customFormat="1">
      <c r="A880" s="145">
        <v>84532</v>
      </c>
      <c r="B880" s="146" t="s">
        <v>1723</v>
      </c>
      <c r="C880" s="345">
        <v>866</v>
      </c>
      <c r="D880" s="149">
        <v>0</v>
      </c>
      <c r="E880" s="149">
        <v>0</v>
      </c>
      <c r="F880" s="148" t="str">
        <f t="shared" si="15"/>
        <v>-</v>
      </c>
    </row>
    <row r="881" spans="1:6" s="8" customFormat="1">
      <c r="A881" s="145">
        <v>84542</v>
      </c>
      <c r="B881" s="146" t="s">
        <v>2785</v>
      </c>
      <c r="C881" s="345">
        <v>867</v>
      </c>
      <c r="D881" s="149">
        <v>0</v>
      </c>
      <c r="E881" s="149">
        <v>0</v>
      </c>
      <c r="F881" s="148" t="str">
        <f t="shared" si="15"/>
        <v>-</v>
      </c>
    </row>
    <row r="882" spans="1:6" s="8" customFormat="1">
      <c r="A882" s="145">
        <v>84552</v>
      </c>
      <c r="B882" s="146" t="s">
        <v>1724</v>
      </c>
      <c r="C882" s="345">
        <v>868</v>
      </c>
      <c r="D882" s="149">
        <v>0</v>
      </c>
      <c r="E882" s="149">
        <v>0</v>
      </c>
      <c r="F882" s="148" t="str">
        <f t="shared" si="15"/>
        <v>-</v>
      </c>
    </row>
    <row r="883" spans="1:6" s="8" customFormat="1">
      <c r="A883" s="145">
        <v>84711</v>
      </c>
      <c r="B883" s="146" t="s">
        <v>1725</v>
      </c>
      <c r="C883" s="345">
        <v>869</v>
      </c>
      <c r="D883" s="149">
        <v>0</v>
      </c>
      <c r="E883" s="149">
        <v>0</v>
      </c>
      <c r="F883" s="148" t="str">
        <f t="shared" si="15"/>
        <v>-</v>
      </c>
    </row>
    <row r="884" spans="1:6" s="8" customFormat="1">
      <c r="A884" s="145">
        <v>84712</v>
      </c>
      <c r="B884" s="146" t="s">
        <v>3558</v>
      </c>
      <c r="C884" s="345">
        <v>870</v>
      </c>
      <c r="D884" s="149">
        <v>0</v>
      </c>
      <c r="E884" s="149">
        <v>0</v>
      </c>
      <c r="F884" s="148" t="str">
        <f t="shared" si="15"/>
        <v>-</v>
      </c>
    </row>
    <row r="885" spans="1:6" s="8" customFormat="1">
      <c r="A885" s="145">
        <v>84721</v>
      </c>
      <c r="B885" s="146" t="s">
        <v>3559</v>
      </c>
      <c r="C885" s="345">
        <v>871</v>
      </c>
      <c r="D885" s="149">
        <v>0</v>
      </c>
      <c r="E885" s="149">
        <v>0</v>
      </c>
      <c r="F885" s="148" t="str">
        <f t="shared" si="15"/>
        <v>-</v>
      </c>
    </row>
    <row r="886" spans="1:6" s="8" customFormat="1">
      <c r="A886" s="145">
        <v>84722</v>
      </c>
      <c r="B886" s="146" t="s">
        <v>3560</v>
      </c>
      <c r="C886" s="345">
        <v>872</v>
      </c>
      <c r="D886" s="149">
        <v>0</v>
      </c>
      <c r="E886" s="149">
        <v>0</v>
      </c>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v>0</v>
      </c>
      <c r="E888" s="149">
        <v>0</v>
      </c>
      <c r="F888" s="148" t="str">
        <f t="shared" si="15"/>
        <v>-</v>
      </c>
    </row>
    <row r="889" spans="1:6" s="8" customFormat="1">
      <c r="A889" s="145">
        <v>84741</v>
      </c>
      <c r="B889" s="146" t="s">
        <v>2732</v>
      </c>
      <c r="C889" s="345">
        <v>875</v>
      </c>
      <c r="D889" s="149">
        <v>0</v>
      </c>
      <c r="E889" s="149">
        <v>0</v>
      </c>
      <c r="F889" s="148" t="str">
        <f t="shared" si="15"/>
        <v>-</v>
      </c>
    </row>
    <row r="890" spans="1:6" s="8" customFormat="1">
      <c r="A890" s="145">
        <v>84742</v>
      </c>
      <c r="B890" s="146" t="s">
        <v>2733</v>
      </c>
      <c r="C890" s="345">
        <v>876</v>
      </c>
      <c r="D890" s="149">
        <v>0</v>
      </c>
      <c r="E890" s="149">
        <v>0</v>
      </c>
      <c r="F890" s="148" t="str">
        <f t="shared" si="15"/>
        <v>-</v>
      </c>
    </row>
    <row r="891" spans="1:6" s="8" customFormat="1">
      <c r="A891" s="145">
        <v>84751</v>
      </c>
      <c r="B891" s="146" t="s">
        <v>41</v>
      </c>
      <c r="C891" s="345">
        <v>877</v>
      </c>
      <c r="D891" s="149">
        <v>0</v>
      </c>
      <c r="E891" s="149">
        <v>0</v>
      </c>
      <c r="F891" s="148" t="str">
        <f t="shared" si="15"/>
        <v>-</v>
      </c>
    </row>
    <row r="892" spans="1:6" s="8" customFormat="1">
      <c r="A892" s="145">
        <v>84752</v>
      </c>
      <c r="B892" s="146" t="s">
        <v>2223</v>
      </c>
      <c r="C892" s="345">
        <v>878</v>
      </c>
      <c r="D892" s="149">
        <v>0</v>
      </c>
      <c r="E892" s="149">
        <v>0</v>
      </c>
      <c r="F892" s="148" t="str">
        <f t="shared" si="15"/>
        <v>-</v>
      </c>
    </row>
    <row r="893" spans="1:6" s="8" customFormat="1">
      <c r="A893" s="145">
        <v>84761</v>
      </c>
      <c r="B893" s="151" t="s">
        <v>2185</v>
      </c>
      <c r="C893" s="345">
        <v>879</v>
      </c>
      <c r="D893" s="149">
        <v>0</v>
      </c>
      <c r="E893" s="149">
        <v>0</v>
      </c>
      <c r="F893" s="148" t="str">
        <f t="shared" si="15"/>
        <v>-</v>
      </c>
    </row>
    <row r="894" spans="1:6" s="8" customFormat="1">
      <c r="A894" s="145">
        <v>84762</v>
      </c>
      <c r="B894" s="151" t="s">
        <v>2186</v>
      </c>
      <c r="C894" s="345">
        <v>880</v>
      </c>
      <c r="D894" s="149">
        <v>0</v>
      </c>
      <c r="E894" s="149">
        <v>0</v>
      </c>
      <c r="F894" s="148" t="str">
        <f t="shared" si="15"/>
        <v>-</v>
      </c>
    </row>
    <row r="895" spans="1:6" s="8" customFormat="1" ht="24">
      <c r="A895" s="145" t="s">
        <v>2187</v>
      </c>
      <c r="B895" s="146" t="s">
        <v>635</v>
      </c>
      <c r="C895" s="345">
        <v>881</v>
      </c>
      <c r="D895" s="149">
        <v>0</v>
      </c>
      <c r="E895" s="149">
        <v>0</v>
      </c>
      <c r="F895" s="148" t="str">
        <f t="shared" si="15"/>
        <v>-</v>
      </c>
    </row>
    <row r="896" spans="1:6" s="8" customFormat="1" ht="24">
      <c r="A896" s="145" t="s">
        <v>636</v>
      </c>
      <c r="B896" s="146" t="s">
        <v>1951</v>
      </c>
      <c r="C896" s="345">
        <v>882</v>
      </c>
      <c r="D896" s="149">
        <v>0</v>
      </c>
      <c r="E896" s="149">
        <v>0</v>
      </c>
      <c r="F896" s="148" t="str">
        <f t="shared" si="15"/>
        <v>-</v>
      </c>
    </row>
    <row r="897" spans="1:6" s="8" customFormat="1">
      <c r="A897" s="145">
        <v>85412</v>
      </c>
      <c r="B897" s="146" t="s">
        <v>2224</v>
      </c>
      <c r="C897" s="345">
        <v>883</v>
      </c>
      <c r="D897" s="149">
        <v>0</v>
      </c>
      <c r="E897" s="149">
        <v>0</v>
      </c>
      <c r="F897" s="148" t="str">
        <f t="shared" si="15"/>
        <v>-</v>
      </c>
    </row>
    <row r="898" spans="1:6" s="8" customFormat="1" ht="24">
      <c r="A898" s="145">
        <v>51212</v>
      </c>
      <c r="B898" s="154" t="s">
        <v>2225</v>
      </c>
      <c r="C898" s="345">
        <v>884</v>
      </c>
      <c r="D898" s="149">
        <v>0</v>
      </c>
      <c r="E898" s="149">
        <v>0</v>
      </c>
      <c r="F898" s="148" t="str">
        <f t="shared" si="15"/>
        <v>-</v>
      </c>
    </row>
    <row r="899" spans="1:6" s="8" customFormat="1" ht="24">
      <c r="A899" s="145" t="s">
        <v>1952</v>
      </c>
      <c r="B899" s="154" t="s">
        <v>3299</v>
      </c>
      <c r="C899" s="345">
        <v>885</v>
      </c>
      <c r="D899" s="149">
        <v>0</v>
      </c>
      <c r="E899" s="149">
        <v>0</v>
      </c>
      <c r="F899" s="148" t="str">
        <f t="shared" si="15"/>
        <v>-</v>
      </c>
    </row>
    <row r="900" spans="1:6" s="8" customFormat="1">
      <c r="A900" s="145">
        <v>51322</v>
      </c>
      <c r="B900" s="146" t="s">
        <v>2226</v>
      </c>
      <c r="C900" s="345">
        <v>886</v>
      </c>
      <c r="D900" s="149">
        <v>0</v>
      </c>
      <c r="E900" s="149">
        <v>0</v>
      </c>
      <c r="F900" s="148" t="str">
        <f t="shared" si="15"/>
        <v>-</v>
      </c>
    </row>
    <row r="901" spans="1:6" s="8" customFormat="1">
      <c r="A901" s="145" t="s">
        <v>3300</v>
      </c>
      <c r="B901" s="146" t="s">
        <v>3301</v>
      </c>
      <c r="C901" s="345">
        <v>887</v>
      </c>
      <c r="D901" s="149">
        <v>0</v>
      </c>
      <c r="E901" s="149">
        <v>0</v>
      </c>
      <c r="F901" s="148" t="str">
        <f t="shared" si="15"/>
        <v>-</v>
      </c>
    </row>
    <row r="902" spans="1:6" s="8" customFormat="1">
      <c r="A902" s="145">
        <v>51332</v>
      </c>
      <c r="B902" s="146" t="s">
        <v>2227</v>
      </c>
      <c r="C902" s="345">
        <v>888</v>
      </c>
      <c r="D902" s="149">
        <v>0</v>
      </c>
      <c r="E902" s="149">
        <v>0</v>
      </c>
      <c r="F902" s="148" t="str">
        <f t="shared" ref="F902:F965" si="16">IF(D902&lt;&gt;0,IF(E902/D902&gt;=100,"&gt;&gt;100",E902/D902*100),"-")</f>
        <v>-</v>
      </c>
    </row>
    <row r="903" spans="1:6" s="8" customFormat="1">
      <c r="A903" s="145" t="s">
        <v>3302</v>
      </c>
      <c r="B903" s="146" t="s">
        <v>2133</v>
      </c>
      <c r="C903" s="345">
        <v>889</v>
      </c>
      <c r="D903" s="149">
        <v>0</v>
      </c>
      <c r="E903" s="149">
        <v>0</v>
      </c>
      <c r="F903" s="148" t="str">
        <f t="shared" si="16"/>
        <v>-</v>
      </c>
    </row>
    <row r="904" spans="1:6" s="8" customFormat="1">
      <c r="A904" s="145">
        <v>51342</v>
      </c>
      <c r="B904" s="146" t="s">
        <v>284</v>
      </c>
      <c r="C904" s="345">
        <v>890</v>
      </c>
      <c r="D904" s="149">
        <v>0</v>
      </c>
      <c r="E904" s="149">
        <v>0</v>
      </c>
      <c r="F904" s="148" t="str">
        <f t="shared" si="16"/>
        <v>-</v>
      </c>
    </row>
    <row r="905" spans="1:6" s="8" customFormat="1" ht="24">
      <c r="A905" s="145" t="s">
        <v>2134</v>
      </c>
      <c r="B905" s="146" t="s">
        <v>2135</v>
      </c>
      <c r="C905" s="345">
        <v>891</v>
      </c>
      <c r="D905" s="149">
        <v>0</v>
      </c>
      <c r="E905" s="149">
        <v>0</v>
      </c>
      <c r="F905" s="148" t="str">
        <f t="shared" si="16"/>
        <v>-</v>
      </c>
    </row>
    <row r="906" spans="1:6" s="8" customFormat="1">
      <c r="A906" s="145">
        <v>51411</v>
      </c>
      <c r="B906" s="146" t="s">
        <v>285</v>
      </c>
      <c r="C906" s="345">
        <v>892</v>
      </c>
      <c r="D906" s="149">
        <v>0</v>
      </c>
      <c r="E906" s="149">
        <v>0</v>
      </c>
      <c r="F906" s="148" t="str">
        <f t="shared" si="16"/>
        <v>-</v>
      </c>
    </row>
    <row r="907" spans="1:6" s="8" customFormat="1">
      <c r="A907" s="145">
        <v>51412</v>
      </c>
      <c r="B907" s="146" t="s">
        <v>286</v>
      </c>
      <c r="C907" s="345">
        <v>893</v>
      </c>
      <c r="D907" s="149">
        <v>0</v>
      </c>
      <c r="E907" s="149">
        <v>0</v>
      </c>
      <c r="F907" s="148" t="str">
        <f t="shared" si="16"/>
        <v>-</v>
      </c>
    </row>
    <row r="908" spans="1:6" s="8" customFormat="1">
      <c r="A908" s="145" t="s">
        <v>2136</v>
      </c>
      <c r="B908" s="146" t="s">
        <v>2137</v>
      </c>
      <c r="C908" s="345">
        <v>894</v>
      </c>
      <c r="D908" s="149">
        <v>0</v>
      </c>
      <c r="E908" s="149">
        <v>0</v>
      </c>
      <c r="F908" s="148" t="str">
        <f t="shared" si="16"/>
        <v>-</v>
      </c>
    </row>
    <row r="909" spans="1:6" s="8" customFormat="1">
      <c r="A909" s="145">
        <v>51532</v>
      </c>
      <c r="B909" s="146" t="s">
        <v>287</v>
      </c>
      <c r="C909" s="345">
        <v>895</v>
      </c>
      <c r="D909" s="149">
        <v>0</v>
      </c>
      <c r="E909" s="149">
        <v>0</v>
      </c>
      <c r="F909" s="148" t="str">
        <f t="shared" si="16"/>
        <v>-</v>
      </c>
    </row>
    <row r="910" spans="1:6" s="8" customFormat="1" ht="24">
      <c r="A910" s="145" t="s">
        <v>2138</v>
      </c>
      <c r="B910" s="146" t="s">
        <v>2139</v>
      </c>
      <c r="C910" s="345">
        <v>896</v>
      </c>
      <c r="D910" s="149">
        <v>0</v>
      </c>
      <c r="E910" s="149">
        <v>0</v>
      </c>
      <c r="F910" s="148" t="str">
        <f t="shared" si="16"/>
        <v>-</v>
      </c>
    </row>
    <row r="911" spans="1:6" s="8" customFormat="1">
      <c r="A911" s="145">
        <v>51542</v>
      </c>
      <c r="B911" s="146" t="s">
        <v>288</v>
      </c>
      <c r="C911" s="345">
        <v>897</v>
      </c>
      <c r="D911" s="149">
        <v>0</v>
      </c>
      <c r="E911" s="149">
        <v>0</v>
      </c>
      <c r="F911" s="148" t="str">
        <f t="shared" si="16"/>
        <v>-</v>
      </c>
    </row>
    <row r="912" spans="1:6" s="8" customFormat="1" ht="24">
      <c r="A912" s="145" t="s">
        <v>2140</v>
      </c>
      <c r="B912" s="146" t="s">
        <v>2141</v>
      </c>
      <c r="C912" s="345">
        <v>898</v>
      </c>
      <c r="D912" s="149">
        <v>0</v>
      </c>
      <c r="E912" s="149">
        <v>0</v>
      </c>
      <c r="F912" s="148" t="str">
        <f t="shared" si="16"/>
        <v>-</v>
      </c>
    </row>
    <row r="913" spans="1:6" s="8" customFormat="1" ht="24">
      <c r="A913" s="145">
        <v>51552</v>
      </c>
      <c r="B913" s="154" t="s">
        <v>3843</v>
      </c>
      <c r="C913" s="345">
        <v>899</v>
      </c>
      <c r="D913" s="149">
        <v>0</v>
      </c>
      <c r="E913" s="149">
        <v>0</v>
      </c>
      <c r="F913" s="148" t="str">
        <f t="shared" si="16"/>
        <v>-</v>
      </c>
    </row>
    <row r="914" spans="1:6" s="8" customFormat="1" ht="24">
      <c r="A914" s="145" t="s">
        <v>2142</v>
      </c>
      <c r="B914" s="154" t="s">
        <v>2143</v>
      </c>
      <c r="C914" s="345">
        <v>900</v>
      </c>
      <c r="D914" s="149">
        <v>0</v>
      </c>
      <c r="E914" s="149">
        <v>0</v>
      </c>
      <c r="F914" s="148" t="str">
        <f t="shared" si="16"/>
        <v>-</v>
      </c>
    </row>
    <row r="915" spans="1:6" s="8" customFormat="1">
      <c r="A915" s="145">
        <v>51631</v>
      </c>
      <c r="B915" s="146" t="s">
        <v>3844</v>
      </c>
      <c r="C915" s="345">
        <v>901</v>
      </c>
      <c r="D915" s="149">
        <v>0</v>
      </c>
      <c r="E915" s="149">
        <v>0</v>
      </c>
      <c r="F915" s="148" t="str">
        <f t="shared" si="16"/>
        <v>-</v>
      </c>
    </row>
    <row r="916" spans="1:6" s="8" customFormat="1">
      <c r="A916" s="145">
        <v>51632</v>
      </c>
      <c r="B916" s="146" t="s">
        <v>3845</v>
      </c>
      <c r="C916" s="345">
        <v>902</v>
      </c>
      <c r="D916" s="149">
        <v>0</v>
      </c>
      <c r="E916" s="149">
        <v>0</v>
      </c>
      <c r="F916" s="148" t="str">
        <f t="shared" si="16"/>
        <v>-</v>
      </c>
    </row>
    <row r="917" spans="1:6" s="8" customFormat="1" ht="24">
      <c r="A917" s="145" t="s">
        <v>2144</v>
      </c>
      <c r="B917" s="146" t="s">
        <v>2145</v>
      </c>
      <c r="C917" s="345">
        <v>903</v>
      </c>
      <c r="D917" s="149">
        <v>0</v>
      </c>
      <c r="E917" s="149">
        <v>0</v>
      </c>
      <c r="F917" s="148" t="str">
        <f t="shared" si="16"/>
        <v>-</v>
      </c>
    </row>
    <row r="918" spans="1:6" s="8" customFormat="1">
      <c r="A918" s="145">
        <v>51641</v>
      </c>
      <c r="B918" s="146" t="s">
        <v>3846</v>
      </c>
      <c r="C918" s="345">
        <v>904</v>
      </c>
      <c r="D918" s="149">
        <v>0</v>
      </c>
      <c r="E918" s="149">
        <v>0</v>
      </c>
      <c r="F918" s="148" t="str">
        <f t="shared" si="16"/>
        <v>-</v>
      </c>
    </row>
    <row r="919" spans="1:6" s="8" customFormat="1">
      <c r="A919" s="145">
        <v>51642</v>
      </c>
      <c r="B919" s="146" t="s">
        <v>3847</v>
      </c>
      <c r="C919" s="345">
        <v>905</v>
      </c>
      <c r="D919" s="149">
        <v>0</v>
      </c>
      <c r="E919" s="149">
        <v>0</v>
      </c>
      <c r="F919" s="148" t="str">
        <f t="shared" si="16"/>
        <v>-</v>
      </c>
    </row>
    <row r="920" spans="1:6" s="8" customFormat="1">
      <c r="A920" s="145" t="s">
        <v>2146</v>
      </c>
      <c r="B920" s="146" t="s">
        <v>2147</v>
      </c>
      <c r="C920" s="345">
        <v>906</v>
      </c>
      <c r="D920" s="149">
        <v>0</v>
      </c>
      <c r="E920" s="149">
        <v>0</v>
      </c>
      <c r="F920" s="148" t="str">
        <f t="shared" si="16"/>
        <v>-</v>
      </c>
    </row>
    <row r="921" spans="1:6" s="8" customFormat="1">
      <c r="A921" s="145">
        <v>51711</v>
      </c>
      <c r="B921" s="146" t="s">
        <v>3848</v>
      </c>
      <c r="C921" s="345">
        <v>907</v>
      </c>
      <c r="D921" s="149">
        <v>0</v>
      </c>
      <c r="E921" s="149">
        <v>0</v>
      </c>
      <c r="F921" s="148" t="str">
        <f t="shared" si="16"/>
        <v>-</v>
      </c>
    </row>
    <row r="922" spans="1:6" s="8" customFormat="1">
      <c r="A922" s="145">
        <v>51712</v>
      </c>
      <c r="B922" s="146" t="s">
        <v>3849</v>
      </c>
      <c r="C922" s="345">
        <v>908</v>
      </c>
      <c r="D922" s="149">
        <v>0</v>
      </c>
      <c r="E922" s="149">
        <v>0</v>
      </c>
      <c r="F922" s="148" t="str">
        <f t="shared" si="16"/>
        <v>-</v>
      </c>
    </row>
    <row r="923" spans="1:6" s="8" customFormat="1">
      <c r="A923" s="145">
        <v>51721</v>
      </c>
      <c r="B923" s="146" t="s">
        <v>3850</v>
      </c>
      <c r="C923" s="345">
        <v>909</v>
      </c>
      <c r="D923" s="149">
        <v>0</v>
      </c>
      <c r="E923" s="149">
        <v>0</v>
      </c>
      <c r="F923" s="148" t="str">
        <f t="shared" si="16"/>
        <v>-</v>
      </c>
    </row>
    <row r="924" spans="1:6" s="8" customFormat="1">
      <c r="A924" s="145">
        <v>51722</v>
      </c>
      <c r="B924" s="146" t="s">
        <v>1450</v>
      </c>
      <c r="C924" s="345">
        <v>910</v>
      </c>
      <c r="D924" s="149">
        <v>0</v>
      </c>
      <c r="E924" s="149">
        <v>0</v>
      </c>
      <c r="F924" s="148" t="str">
        <f t="shared" si="16"/>
        <v>-</v>
      </c>
    </row>
    <row r="925" spans="1:6" s="8" customFormat="1">
      <c r="A925" s="145" t="s">
        <v>2148</v>
      </c>
      <c r="B925" s="146" t="s">
        <v>2149</v>
      </c>
      <c r="C925" s="345">
        <v>911</v>
      </c>
      <c r="D925" s="149">
        <v>0</v>
      </c>
      <c r="E925" s="149">
        <v>0</v>
      </c>
      <c r="F925" s="148" t="str">
        <f t="shared" si="16"/>
        <v>-</v>
      </c>
    </row>
    <row r="926" spans="1:6" s="8" customFormat="1">
      <c r="A926" s="145">
        <v>51731</v>
      </c>
      <c r="B926" s="146" t="s">
        <v>1451</v>
      </c>
      <c r="C926" s="345">
        <v>912</v>
      </c>
      <c r="D926" s="149">
        <v>0</v>
      </c>
      <c r="E926" s="149">
        <v>0</v>
      </c>
      <c r="F926" s="148" t="str">
        <f t="shared" si="16"/>
        <v>-</v>
      </c>
    </row>
    <row r="927" spans="1:6" s="8" customFormat="1">
      <c r="A927" s="145">
        <v>51732</v>
      </c>
      <c r="B927" s="146" t="s">
        <v>1452</v>
      </c>
      <c r="C927" s="345">
        <v>913</v>
      </c>
      <c r="D927" s="149">
        <v>0</v>
      </c>
      <c r="E927" s="149">
        <v>0</v>
      </c>
      <c r="F927" s="148" t="str">
        <f t="shared" si="16"/>
        <v>-</v>
      </c>
    </row>
    <row r="928" spans="1:6" s="8" customFormat="1">
      <c r="A928" s="145" t="s">
        <v>2150</v>
      </c>
      <c r="B928" s="146" t="s">
        <v>2151</v>
      </c>
      <c r="C928" s="345">
        <v>914</v>
      </c>
      <c r="D928" s="149">
        <v>0</v>
      </c>
      <c r="E928" s="149">
        <v>0</v>
      </c>
      <c r="F928" s="148" t="str">
        <f t="shared" si="16"/>
        <v>-</v>
      </c>
    </row>
    <row r="929" spans="1:6" s="8" customFormat="1">
      <c r="A929" s="145">
        <v>51741</v>
      </c>
      <c r="B929" s="146" t="s">
        <v>1453</v>
      </c>
      <c r="C929" s="345">
        <v>915</v>
      </c>
      <c r="D929" s="149">
        <v>0</v>
      </c>
      <c r="E929" s="149">
        <v>0</v>
      </c>
      <c r="F929" s="148" t="str">
        <f t="shared" si="16"/>
        <v>-</v>
      </c>
    </row>
    <row r="930" spans="1:6" s="8" customFormat="1">
      <c r="A930" s="145">
        <v>51742</v>
      </c>
      <c r="B930" s="146" t="s">
        <v>1454</v>
      </c>
      <c r="C930" s="345">
        <v>916</v>
      </c>
      <c r="D930" s="149">
        <v>0</v>
      </c>
      <c r="E930" s="149">
        <v>0</v>
      </c>
      <c r="F930" s="148" t="str">
        <f t="shared" si="16"/>
        <v>-</v>
      </c>
    </row>
    <row r="931" spans="1:6" s="8" customFormat="1">
      <c r="A931" s="145" t="s">
        <v>2152</v>
      </c>
      <c r="B931" s="146" t="s">
        <v>3462</v>
      </c>
      <c r="C931" s="345">
        <v>917</v>
      </c>
      <c r="D931" s="149">
        <v>0</v>
      </c>
      <c r="E931" s="149">
        <v>0</v>
      </c>
      <c r="F931" s="148" t="str">
        <f t="shared" si="16"/>
        <v>-</v>
      </c>
    </row>
    <row r="932" spans="1:6" s="8" customFormat="1">
      <c r="A932" s="145">
        <v>51751</v>
      </c>
      <c r="B932" s="146" t="s">
        <v>1455</v>
      </c>
      <c r="C932" s="345">
        <v>918</v>
      </c>
      <c r="D932" s="149">
        <v>0</v>
      </c>
      <c r="E932" s="149">
        <v>0</v>
      </c>
      <c r="F932" s="148" t="str">
        <f t="shared" si="16"/>
        <v>-</v>
      </c>
    </row>
    <row r="933" spans="1:6" s="8" customFormat="1">
      <c r="A933" s="145">
        <v>51752</v>
      </c>
      <c r="B933" s="146" t="s">
        <v>1456</v>
      </c>
      <c r="C933" s="345">
        <v>919</v>
      </c>
      <c r="D933" s="149">
        <v>0</v>
      </c>
      <c r="E933" s="149">
        <v>0</v>
      </c>
      <c r="F933" s="148" t="str">
        <f t="shared" si="16"/>
        <v>-</v>
      </c>
    </row>
    <row r="934" spans="1:6" s="8" customFormat="1">
      <c r="A934" s="145" t="s">
        <v>3463</v>
      </c>
      <c r="B934" s="146" t="s">
        <v>3464</v>
      </c>
      <c r="C934" s="345">
        <v>920</v>
      </c>
      <c r="D934" s="149">
        <v>0</v>
      </c>
      <c r="E934" s="149">
        <v>0</v>
      </c>
      <c r="F934" s="148" t="str">
        <f t="shared" si="16"/>
        <v>-</v>
      </c>
    </row>
    <row r="935" spans="1:6" s="8" customFormat="1">
      <c r="A935" s="145">
        <v>51761</v>
      </c>
      <c r="B935" s="146" t="s">
        <v>1457</v>
      </c>
      <c r="C935" s="345">
        <v>921</v>
      </c>
      <c r="D935" s="149">
        <v>0</v>
      </c>
      <c r="E935" s="149">
        <v>0</v>
      </c>
      <c r="F935" s="148" t="str">
        <f t="shared" si="16"/>
        <v>-</v>
      </c>
    </row>
    <row r="936" spans="1:6" s="8" customFormat="1">
      <c r="A936" s="145">
        <v>51762</v>
      </c>
      <c r="B936" s="146" t="s">
        <v>1154</v>
      </c>
      <c r="C936" s="345">
        <v>922</v>
      </c>
      <c r="D936" s="149">
        <v>0</v>
      </c>
      <c r="E936" s="149">
        <v>0</v>
      </c>
      <c r="F936" s="148" t="str">
        <f t="shared" si="16"/>
        <v>-</v>
      </c>
    </row>
    <row r="937" spans="1:6" s="8" customFormat="1" ht="24">
      <c r="A937" s="145" t="s">
        <v>3465</v>
      </c>
      <c r="B937" s="146" t="s">
        <v>3466</v>
      </c>
      <c r="C937" s="345">
        <v>923</v>
      </c>
      <c r="D937" s="149">
        <v>0</v>
      </c>
      <c r="E937" s="149">
        <v>0</v>
      </c>
      <c r="F937" s="148" t="str">
        <f t="shared" si="16"/>
        <v>-</v>
      </c>
    </row>
    <row r="938" spans="1:6" s="8" customFormat="1" ht="24">
      <c r="A938" s="145">
        <v>51771</v>
      </c>
      <c r="B938" s="146" t="s">
        <v>540</v>
      </c>
      <c r="C938" s="345">
        <v>924</v>
      </c>
      <c r="D938" s="149">
        <v>0</v>
      </c>
      <c r="E938" s="149">
        <v>0</v>
      </c>
      <c r="F938" s="148" t="str">
        <f t="shared" si="16"/>
        <v>-</v>
      </c>
    </row>
    <row r="939" spans="1:6" s="8" customFormat="1" ht="24">
      <c r="A939" s="145">
        <v>51772</v>
      </c>
      <c r="B939" s="146" t="s">
        <v>541</v>
      </c>
      <c r="C939" s="345">
        <v>925</v>
      </c>
      <c r="D939" s="149">
        <v>0</v>
      </c>
      <c r="E939" s="149">
        <v>0</v>
      </c>
      <c r="F939" s="148" t="str">
        <f t="shared" si="16"/>
        <v>-</v>
      </c>
    </row>
    <row r="940" spans="1:6" s="8" customFormat="1" ht="24">
      <c r="A940" s="145" t="s">
        <v>3467</v>
      </c>
      <c r="B940" s="146" t="s">
        <v>1807</v>
      </c>
      <c r="C940" s="345">
        <v>926</v>
      </c>
      <c r="D940" s="149">
        <v>0</v>
      </c>
      <c r="E940" s="149">
        <v>0</v>
      </c>
      <c r="F940" s="148" t="str">
        <f t="shared" si="16"/>
        <v>-</v>
      </c>
    </row>
    <row r="941" spans="1:6" s="8" customFormat="1">
      <c r="A941" s="145">
        <v>54132</v>
      </c>
      <c r="B941" s="146" t="s">
        <v>542</v>
      </c>
      <c r="C941" s="345">
        <v>927</v>
      </c>
      <c r="D941" s="149">
        <v>0</v>
      </c>
      <c r="E941" s="149">
        <v>0</v>
      </c>
      <c r="F941" s="148" t="str">
        <f t="shared" si="16"/>
        <v>-</v>
      </c>
    </row>
    <row r="942" spans="1:6" s="8" customFormat="1">
      <c r="A942" s="145">
        <v>54142</v>
      </c>
      <c r="B942" s="146" t="s">
        <v>543</v>
      </c>
      <c r="C942" s="345">
        <v>928</v>
      </c>
      <c r="D942" s="149">
        <v>0</v>
      </c>
      <c r="E942" s="149">
        <v>0</v>
      </c>
      <c r="F942" s="148" t="str">
        <f t="shared" si="16"/>
        <v>-</v>
      </c>
    </row>
    <row r="943" spans="1:6" s="8" customFormat="1">
      <c r="A943" s="145">
        <v>54152</v>
      </c>
      <c r="B943" s="146" t="s">
        <v>4128</v>
      </c>
      <c r="C943" s="345">
        <v>929</v>
      </c>
      <c r="D943" s="149">
        <v>0</v>
      </c>
      <c r="E943" s="149">
        <v>0</v>
      </c>
      <c r="F943" s="148" t="str">
        <f t="shared" si="16"/>
        <v>-</v>
      </c>
    </row>
    <row r="944" spans="1:6" s="8" customFormat="1">
      <c r="A944" s="145">
        <v>54162</v>
      </c>
      <c r="B944" s="146" t="s">
        <v>138</v>
      </c>
      <c r="C944" s="345">
        <v>930</v>
      </c>
      <c r="D944" s="149">
        <v>0</v>
      </c>
      <c r="E944" s="149">
        <v>0</v>
      </c>
      <c r="F944" s="148" t="str">
        <f t="shared" si="16"/>
        <v>-</v>
      </c>
    </row>
    <row r="945" spans="1:6" s="8" customFormat="1">
      <c r="A945" s="145">
        <v>54221</v>
      </c>
      <c r="B945" s="151" t="s">
        <v>139</v>
      </c>
      <c r="C945" s="345">
        <v>931</v>
      </c>
      <c r="D945" s="149">
        <v>0</v>
      </c>
      <c r="E945" s="149">
        <v>0</v>
      </c>
      <c r="F945" s="148" t="str">
        <f t="shared" si="16"/>
        <v>-</v>
      </c>
    </row>
    <row r="946" spans="1:6" s="8" customFormat="1">
      <c r="A946" s="145">
        <v>54222</v>
      </c>
      <c r="B946" s="151" t="s">
        <v>140</v>
      </c>
      <c r="C946" s="345">
        <v>932</v>
      </c>
      <c r="D946" s="149">
        <v>0</v>
      </c>
      <c r="E946" s="149">
        <v>0</v>
      </c>
      <c r="F946" s="148" t="str">
        <f t="shared" si="16"/>
        <v>-</v>
      </c>
    </row>
    <row r="947" spans="1:6" s="8" customFormat="1">
      <c r="A947" s="145" t="s">
        <v>3717</v>
      </c>
      <c r="B947" s="146" t="s">
        <v>3718</v>
      </c>
      <c r="C947" s="345">
        <v>933</v>
      </c>
      <c r="D947" s="149">
        <v>0</v>
      </c>
      <c r="E947" s="149">
        <v>0</v>
      </c>
      <c r="F947" s="148" t="str">
        <f t="shared" si="16"/>
        <v>-</v>
      </c>
    </row>
    <row r="948" spans="1:6" s="8" customFormat="1" ht="24">
      <c r="A948" s="145">
        <v>54232</v>
      </c>
      <c r="B948" s="154" t="s">
        <v>934</v>
      </c>
      <c r="C948" s="345">
        <v>934</v>
      </c>
      <c r="D948" s="149">
        <v>0</v>
      </c>
      <c r="E948" s="149">
        <v>0</v>
      </c>
      <c r="F948" s="148" t="str">
        <f t="shared" si="16"/>
        <v>-</v>
      </c>
    </row>
    <row r="949" spans="1:6" s="8" customFormat="1" ht="24">
      <c r="A949" s="145">
        <v>54242</v>
      </c>
      <c r="B949" s="146" t="s">
        <v>935</v>
      </c>
      <c r="C949" s="345">
        <v>935</v>
      </c>
      <c r="D949" s="149">
        <v>0</v>
      </c>
      <c r="E949" s="149">
        <v>0</v>
      </c>
      <c r="F949" s="148" t="str">
        <f t="shared" si="16"/>
        <v>-</v>
      </c>
    </row>
    <row r="950" spans="1:6" s="8" customFormat="1" ht="24">
      <c r="A950" s="145" t="s">
        <v>3719</v>
      </c>
      <c r="B950" s="146" t="s">
        <v>1344</v>
      </c>
      <c r="C950" s="345">
        <v>936</v>
      </c>
      <c r="D950" s="149">
        <v>0</v>
      </c>
      <c r="E950" s="149">
        <v>0</v>
      </c>
      <c r="F950" s="148" t="str">
        <f t="shared" si="16"/>
        <v>-</v>
      </c>
    </row>
    <row r="951" spans="1:6" s="8" customFormat="1">
      <c r="A951" s="145">
        <v>54312</v>
      </c>
      <c r="B951" s="151" t="s">
        <v>936</v>
      </c>
      <c r="C951" s="345">
        <v>937</v>
      </c>
      <c r="D951" s="149">
        <v>0</v>
      </c>
      <c r="E951" s="149">
        <v>0</v>
      </c>
      <c r="F951" s="148" t="str">
        <f t="shared" si="16"/>
        <v>-</v>
      </c>
    </row>
    <row r="952" spans="1:6" s="8" customFormat="1" ht="24">
      <c r="A952" s="145">
        <v>54431</v>
      </c>
      <c r="B952" s="146" t="s">
        <v>4035</v>
      </c>
      <c r="C952" s="345">
        <v>938</v>
      </c>
      <c r="D952" s="149">
        <v>0</v>
      </c>
      <c r="E952" s="149">
        <v>0</v>
      </c>
      <c r="F952" s="148" t="str">
        <f t="shared" si="16"/>
        <v>-</v>
      </c>
    </row>
    <row r="953" spans="1:6" s="8" customFormat="1" ht="24">
      <c r="A953" s="145">
        <v>54432</v>
      </c>
      <c r="B953" s="146" t="s">
        <v>1458</v>
      </c>
      <c r="C953" s="345">
        <v>939</v>
      </c>
      <c r="D953" s="149">
        <v>0</v>
      </c>
      <c r="E953" s="149">
        <v>0</v>
      </c>
      <c r="F953" s="148" t="str">
        <f t="shared" si="16"/>
        <v>-</v>
      </c>
    </row>
    <row r="954" spans="1:6" s="8" customFormat="1" ht="24">
      <c r="A954" s="145" t="s">
        <v>1345</v>
      </c>
      <c r="B954" s="146" t="s">
        <v>1346</v>
      </c>
      <c r="C954" s="345">
        <v>940</v>
      </c>
      <c r="D954" s="149">
        <v>0</v>
      </c>
      <c r="E954" s="149">
        <v>0</v>
      </c>
      <c r="F954" s="148" t="str">
        <f t="shared" si="16"/>
        <v>-</v>
      </c>
    </row>
    <row r="955" spans="1:6" s="8" customFormat="1" ht="24">
      <c r="A955" s="145">
        <v>54442</v>
      </c>
      <c r="B955" s="146" t="s">
        <v>1459</v>
      </c>
      <c r="C955" s="345">
        <v>941</v>
      </c>
      <c r="D955" s="149">
        <v>0</v>
      </c>
      <c r="E955" s="149">
        <v>0</v>
      </c>
      <c r="F955" s="148" t="str">
        <f t="shared" si="16"/>
        <v>-</v>
      </c>
    </row>
    <row r="956" spans="1:6" s="8" customFormat="1" ht="24">
      <c r="A956" s="145">
        <v>54452</v>
      </c>
      <c r="B956" s="146" t="s">
        <v>2193</v>
      </c>
      <c r="C956" s="345">
        <v>942</v>
      </c>
      <c r="D956" s="149">
        <v>0</v>
      </c>
      <c r="E956" s="149">
        <v>0</v>
      </c>
      <c r="F956" s="148" t="str">
        <f t="shared" si="16"/>
        <v>-</v>
      </c>
    </row>
    <row r="957" spans="1:6" s="8" customFormat="1" ht="24">
      <c r="A957" s="145" t="s">
        <v>1347</v>
      </c>
      <c r="B957" s="146" t="s">
        <v>1348</v>
      </c>
      <c r="C957" s="345">
        <v>943</v>
      </c>
      <c r="D957" s="149">
        <v>0</v>
      </c>
      <c r="E957" s="149">
        <v>0</v>
      </c>
      <c r="F957" s="148" t="str">
        <f t="shared" si="16"/>
        <v>-</v>
      </c>
    </row>
    <row r="958" spans="1:6" s="8" customFormat="1">
      <c r="A958" s="145">
        <v>54461</v>
      </c>
      <c r="B958" s="146" t="s">
        <v>2194</v>
      </c>
      <c r="C958" s="345">
        <v>944</v>
      </c>
      <c r="D958" s="149">
        <v>0</v>
      </c>
      <c r="E958" s="149">
        <v>0</v>
      </c>
      <c r="F958" s="148" t="str">
        <f t="shared" si="16"/>
        <v>-</v>
      </c>
    </row>
    <row r="959" spans="1:6" s="8" customFormat="1">
      <c r="A959" s="145">
        <v>54462</v>
      </c>
      <c r="B959" s="146" t="s">
        <v>2195</v>
      </c>
      <c r="C959" s="345">
        <v>945</v>
      </c>
      <c r="D959" s="149">
        <v>0</v>
      </c>
      <c r="E959" s="149">
        <v>0</v>
      </c>
      <c r="F959" s="148" t="str">
        <f t="shared" si="16"/>
        <v>-</v>
      </c>
    </row>
    <row r="960" spans="1:6" s="8" customFormat="1">
      <c r="A960" s="145" t="s">
        <v>1349</v>
      </c>
      <c r="B960" s="146" t="s">
        <v>1350</v>
      </c>
      <c r="C960" s="345">
        <v>946</v>
      </c>
      <c r="D960" s="149">
        <v>0</v>
      </c>
      <c r="E960" s="149">
        <v>0</v>
      </c>
      <c r="F960" s="148" t="str">
        <f t="shared" si="16"/>
        <v>-</v>
      </c>
    </row>
    <row r="961" spans="1:6" s="8" customFormat="1">
      <c r="A961" s="145">
        <v>54472</v>
      </c>
      <c r="B961" s="151" t="s">
        <v>2196</v>
      </c>
      <c r="C961" s="345">
        <v>947</v>
      </c>
      <c r="D961" s="149">
        <v>0</v>
      </c>
      <c r="E961" s="149">
        <v>0</v>
      </c>
      <c r="F961" s="148" t="str">
        <f t="shared" si="16"/>
        <v>-</v>
      </c>
    </row>
    <row r="962" spans="1:6" s="8" customFormat="1" ht="24">
      <c r="A962" s="145">
        <v>54482</v>
      </c>
      <c r="B962" s="154" t="s">
        <v>2228</v>
      </c>
      <c r="C962" s="345">
        <v>948</v>
      </c>
      <c r="D962" s="149">
        <v>0</v>
      </c>
      <c r="E962" s="149">
        <v>0</v>
      </c>
      <c r="F962" s="148" t="str">
        <f t="shared" si="16"/>
        <v>-</v>
      </c>
    </row>
    <row r="963" spans="1:6" s="8" customFormat="1" ht="24">
      <c r="A963" s="145" t="s">
        <v>1351</v>
      </c>
      <c r="B963" s="154" t="s">
        <v>239</v>
      </c>
      <c r="C963" s="345">
        <v>949</v>
      </c>
      <c r="D963" s="149">
        <v>0</v>
      </c>
      <c r="E963" s="149">
        <v>0</v>
      </c>
      <c r="F963" s="148" t="str">
        <f t="shared" si="16"/>
        <v>-</v>
      </c>
    </row>
    <row r="964" spans="1:6" s="8" customFormat="1" ht="24">
      <c r="A964" s="145">
        <v>54532</v>
      </c>
      <c r="B964" s="146" t="s">
        <v>718</v>
      </c>
      <c r="C964" s="345">
        <v>950</v>
      </c>
      <c r="D964" s="149">
        <v>0</v>
      </c>
      <c r="E964" s="149">
        <v>0</v>
      </c>
      <c r="F964" s="148" t="str">
        <f t="shared" si="16"/>
        <v>-</v>
      </c>
    </row>
    <row r="965" spans="1:6" s="8" customFormat="1">
      <c r="A965" s="145">
        <v>54542</v>
      </c>
      <c r="B965" s="146" t="s">
        <v>2786</v>
      </c>
      <c r="C965" s="345">
        <v>951</v>
      </c>
      <c r="D965" s="149">
        <v>0</v>
      </c>
      <c r="E965" s="149">
        <v>0</v>
      </c>
      <c r="F965" s="148" t="str">
        <f t="shared" si="16"/>
        <v>-</v>
      </c>
    </row>
    <row r="966" spans="1:6" s="8" customFormat="1">
      <c r="A966" s="145">
        <v>54552</v>
      </c>
      <c r="B966" s="146" t="s">
        <v>2317</v>
      </c>
      <c r="C966" s="345">
        <v>952</v>
      </c>
      <c r="D966" s="149">
        <v>0</v>
      </c>
      <c r="E966" s="149">
        <v>0</v>
      </c>
      <c r="F966" s="148" t="str">
        <f t="shared" ref="F966:F981" si="17">IF(D966&lt;&gt;0,IF(E966/D966&gt;=100,"&gt;&gt;100",E966/D966*100),"-")</f>
        <v>-</v>
      </c>
    </row>
    <row r="967" spans="1:6" s="8" customFormat="1">
      <c r="A967" s="145">
        <v>54711</v>
      </c>
      <c r="B967" s="146" t="s">
        <v>2318</v>
      </c>
      <c r="C967" s="345">
        <v>953</v>
      </c>
      <c r="D967" s="149">
        <v>0</v>
      </c>
      <c r="E967" s="149">
        <v>0</v>
      </c>
      <c r="F967" s="148" t="str">
        <f t="shared" si="17"/>
        <v>-</v>
      </c>
    </row>
    <row r="968" spans="1:6" s="8" customFormat="1">
      <c r="A968" s="145">
        <v>54712</v>
      </c>
      <c r="B968" s="146" t="s">
        <v>2319</v>
      </c>
      <c r="C968" s="345">
        <v>954</v>
      </c>
      <c r="D968" s="149">
        <v>0</v>
      </c>
      <c r="E968" s="149">
        <v>0</v>
      </c>
      <c r="F968" s="148" t="str">
        <f t="shared" si="17"/>
        <v>-</v>
      </c>
    </row>
    <row r="969" spans="1:6" s="8" customFormat="1">
      <c r="A969" s="145">
        <v>54721</v>
      </c>
      <c r="B969" s="146" t="s">
        <v>1608</v>
      </c>
      <c r="C969" s="345">
        <v>955</v>
      </c>
      <c r="D969" s="149">
        <v>0</v>
      </c>
      <c r="E969" s="149">
        <v>0</v>
      </c>
      <c r="F969" s="148" t="str">
        <f t="shared" si="17"/>
        <v>-</v>
      </c>
    </row>
    <row r="970" spans="1:6" s="8" customFormat="1">
      <c r="A970" s="145">
        <v>54722</v>
      </c>
      <c r="B970" s="146" t="s">
        <v>1609</v>
      </c>
      <c r="C970" s="345">
        <v>956</v>
      </c>
      <c r="D970" s="149">
        <v>0</v>
      </c>
      <c r="E970" s="149">
        <v>0</v>
      </c>
      <c r="F970" s="148" t="str">
        <f t="shared" si="17"/>
        <v>-</v>
      </c>
    </row>
    <row r="971" spans="1:6" s="8" customFormat="1">
      <c r="A971" s="145">
        <v>54731</v>
      </c>
      <c r="B971" s="146" t="s">
        <v>1610</v>
      </c>
      <c r="C971" s="345">
        <v>957</v>
      </c>
      <c r="D971" s="149">
        <v>0</v>
      </c>
      <c r="E971" s="149">
        <v>0</v>
      </c>
      <c r="F971" s="148" t="str">
        <f t="shared" si="17"/>
        <v>-</v>
      </c>
    </row>
    <row r="972" spans="1:6" s="8" customFormat="1">
      <c r="A972" s="145">
        <v>54732</v>
      </c>
      <c r="B972" s="146" t="s">
        <v>2240</v>
      </c>
      <c r="C972" s="345">
        <v>958</v>
      </c>
      <c r="D972" s="149">
        <v>0</v>
      </c>
      <c r="E972" s="149">
        <v>0</v>
      </c>
      <c r="F972" s="148" t="str">
        <f t="shared" si="17"/>
        <v>-</v>
      </c>
    </row>
    <row r="973" spans="1:6" s="8" customFormat="1">
      <c r="A973" s="145">
        <v>54741</v>
      </c>
      <c r="B973" s="146" t="s">
        <v>2241</v>
      </c>
      <c r="C973" s="345">
        <v>959</v>
      </c>
      <c r="D973" s="149">
        <v>0</v>
      </c>
      <c r="E973" s="149">
        <v>0</v>
      </c>
      <c r="F973" s="148" t="str">
        <f t="shared" si="17"/>
        <v>-</v>
      </c>
    </row>
    <row r="974" spans="1:6" s="8" customFormat="1">
      <c r="A974" s="145">
        <v>54742</v>
      </c>
      <c r="B974" s="146" t="s">
        <v>2242</v>
      </c>
      <c r="C974" s="345">
        <v>960</v>
      </c>
      <c r="D974" s="149">
        <v>0</v>
      </c>
      <c r="E974" s="149">
        <v>0</v>
      </c>
      <c r="F974" s="148" t="str">
        <f t="shared" si="17"/>
        <v>-</v>
      </c>
    </row>
    <row r="975" spans="1:6" s="8" customFormat="1">
      <c r="A975" s="145">
        <v>54751</v>
      </c>
      <c r="B975" s="146" t="s">
        <v>1519</v>
      </c>
      <c r="C975" s="345">
        <v>961</v>
      </c>
      <c r="D975" s="149">
        <v>0</v>
      </c>
      <c r="E975" s="149">
        <v>0</v>
      </c>
      <c r="F975" s="148" t="str">
        <f t="shared" si="17"/>
        <v>-</v>
      </c>
    </row>
    <row r="976" spans="1:6" s="8" customFormat="1">
      <c r="A976" s="145">
        <v>54752</v>
      </c>
      <c r="B976" s="146" t="s">
        <v>1520</v>
      </c>
      <c r="C976" s="345">
        <v>962</v>
      </c>
      <c r="D976" s="149">
        <v>0</v>
      </c>
      <c r="E976" s="149">
        <v>0</v>
      </c>
      <c r="F976" s="148" t="str">
        <f t="shared" si="17"/>
        <v>-</v>
      </c>
    </row>
    <row r="977" spans="1:6" s="8" customFormat="1" ht="24">
      <c r="A977" s="145">
        <v>54761</v>
      </c>
      <c r="B977" s="146" t="s">
        <v>902</v>
      </c>
      <c r="C977" s="345">
        <v>963</v>
      </c>
      <c r="D977" s="149">
        <v>0</v>
      </c>
      <c r="E977" s="149">
        <v>0</v>
      </c>
      <c r="F977" s="148" t="str">
        <f t="shared" si="17"/>
        <v>-</v>
      </c>
    </row>
    <row r="978" spans="1:6" s="8" customFormat="1" ht="24">
      <c r="A978" s="145">
        <v>54762</v>
      </c>
      <c r="B978" s="146" t="s">
        <v>903</v>
      </c>
      <c r="C978" s="345">
        <v>964</v>
      </c>
      <c r="D978" s="149">
        <v>0</v>
      </c>
      <c r="E978" s="149">
        <v>0</v>
      </c>
      <c r="F978" s="148" t="str">
        <f t="shared" si="17"/>
        <v>-</v>
      </c>
    </row>
    <row r="979" spans="1:6" s="8" customFormat="1" ht="24">
      <c r="A979" s="145">
        <v>54771</v>
      </c>
      <c r="B979" s="146" t="s">
        <v>904</v>
      </c>
      <c r="C979" s="345">
        <v>965</v>
      </c>
      <c r="D979" s="149">
        <v>0</v>
      </c>
      <c r="E979" s="149">
        <v>0</v>
      </c>
      <c r="F979" s="148" t="str">
        <f t="shared" si="17"/>
        <v>-</v>
      </c>
    </row>
    <row r="980" spans="1:6" s="8" customFormat="1" ht="24">
      <c r="A980" s="145">
        <v>54772</v>
      </c>
      <c r="B980" s="146" t="s">
        <v>905</v>
      </c>
      <c r="C980" s="345">
        <v>966</v>
      </c>
      <c r="D980" s="149">
        <v>0</v>
      </c>
      <c r="E980" s="149">
        <v>0</v>
      </c>
      <c r="F980" s="148" t="str">
        <f t="shared" si="17"/>
        <v>-</v>
      </c>
    </row>
    <row r="981" spans="1:6" s="8" customFormat="1">
      <c r="A981" s="156">
        <v>55312</v>
      </c>
      <c r="B981" s="157" t="s">
        <v>906</v>
      </c>
      <c r="C981" s="347">
        <v>967</v>
      </c>
      <c r="D981" s="158">
        <v>0</v>
      </c>
      <c r="E981" s="158">
        <v>0</v>
      </c>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v>0</v>
      </c>
      <c r="E985" s="11"/>
    </row>
    <row r="986" spans="1:6" s="8" customFormat="1">
      <c r="A986" s="341" t="s">
        <v>2126</v>
      </c>
      <c r="B986" s="153" t="s">
        <v>2127</v>
      </c>
      <c r="C986" s="342">
        <v>969</v>
      </c>
      <c r="D986" s="92">
        <v>0</v>
      </c>
      <c r="E986" s="11"/>
    </row>
    <row r="987" spans="1:6" s="8" customFormat="1" ht="24">
      <c r="A987" s="341" t="s">
        <v>2831</v>
      </c>
      <c r="B987" s="153" t="s">
        <v>2832</v>
      </c>
      <c r="C987" s="342">
        <v>970</v>
      </c>
      <c r="D987" s="92">
        <v>0</v>
      </c>
      <c r="E987" s="11"/>
    </row>
    <row r="988" spans="1:6" s="8" customFormat="1" ht="24">
      <c r="A988" s="341">
        <v>26454</v>
      </c>
      <c r="B988" s="153" t="s">
        <v>2833</v>
      </c>
      <c r="C988" s="342">
        <v>971</v>
      </c>
      <c r="D988" s="92">
        <v>0</v>
      </c>
      <c r="E988" s="11"/>
    </row>
    <row r="989" spans="1:6" s="8" customFormat="1">
      <c r="A989" s="341" t="s">
        <v>2834</v>
      </c>
      <c r="B989" s="153" t="s">
        <v>2835</v>
      </c>
      <c r="C989" s="342">
        <v>972</v>
      </c>
      <c r="D989" s="92">
        <v>0</v>
      </c>
      <c r="E989" s="11"/>
    </row>
    <row r="990" spans="1:6" s="8" customFormat="1" ht="36">
      <c r="A990" s="343" t="s">
        <v>1731</v>
      </c>
      <c r="B990" s="344" t="s">
        <v>1732</v>
      </c>
      <c r="C990" s="345">
        <v>973</v>
      </c>
      <c r="D990" s="92">
        <v>0</v>
      </c>
      <c r="E990" s="11"/>
    </row>
    <row r="991" spans="1:6" s="8" customFormat="1">
      <c r="A991" s="341" t="s">
        <v>1480</v>
      </c>
      <c r="B991" s="153" t="s">
        <v>1481</v>
      </c>
      <c r="C991" s="342">
        <v>974</v>
      </c>
      <c r="D991" s="92">
        <v>0</v>
      </c>
      <c r="E991" s="11"/>
    </row>
    <row r="992" spans="1:6" s="8" customFormat="1">
      <c r="A992" s="346">
        <v>26534</v>
      </c>
      <c r="B992" s="157" t="s">
        <v>1483</v>
      </c>
      <c r="C992" s="347">
        <v>975</v>
      </c>
      <c r="D992" s="93">
        <v>0</v>
      </c>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JASMINA BUTKOVIĆ</v>
      </c>
      <c r="D995" s="293"/>
      <c r="E995" s="293"/>
    </row>
    <row r="996" spans="1:5" ht="15" customHeight="1">
      <c r="A996" s="291" t="str">
        <f>IF(RefStr!H27="","Telefon za kontakt: _________________","Telefon za kontakt: " &amp; RefStr!H27)</f>
        <v>Telefon za kontakt: 052540145</v>
      </c>
      <c r="C996" s="292"/>
    </row>
    <row r="997" spans="1:5" ht="15" customHeight="1">
      <c r="A997" s="291" t="str">
        <f>IF(RefStr!H33="","Odgovorna osoba: _____________________________","Odgovorna osoba: " &amp; RefStr!H33)</f>
        <v>Odgovorna osoba: MILICA MEŠTROVIĆ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75" activePane="bottomLeft" state="frozen"/>
      <selection pane="bottomLeft" activeCell="E261" sqref="E26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SUM(Skriveni!G977:G1286)</f>
        <v>6502178.4210000001</v>
      </c>
      <c r="F4" s="431"/>
    </row>
    <row r="5" spans="1:6" ht="15" customHeight="1">
      <c r="B5" s="428" t="str">
        <f>"Naziv: "&amp;IF(RefStr!B10&lt;&gt;"",RefStr!B10,"_______________________________________")</f>
        <v>Naziv: UČENIČKI DOM PULA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5590 Ostali smještaj</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1723587</v>
      </c>
      <c r="E12" s="96">
        <f>E13+E74</f>
        <v>1627323</v>
      </c>
      <c r="F12" s="123">
        <f t="shared" ref="F12:F75" si="0">IF(D12&gt;0,IF(E12/D12&gt;=100,"&gt;&gt;100",E12/D12*100),"-")</f>
        <v>94.414903338212696</v>
      </c>
    </row>
    <row r="13" spans="1:6" s="3" customFormat="1">
      <c r="A13" s="132">
        <v>0</v>
      </c>
      <c r="B13" s="314" t="s">
        <v>521</v>
      </c>
      <c r="C13" s="303">
        <v>2</v>
      </c>
      <c r="D13" s="97">
        <f>D14+D18+D57+D58+D62+D69</f>
        <v>1396805</v>
      </c>
      <c r="E13" s="97">
        <f>E14+E18+E57+E58+E62+E69</f>
        <v>1363661</v>
      </c>
      <c r="F13" s="124">
        <f t="shared" si="0"/>
        <v>97.627156260179476</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v>0</v>
      </c>
      <c r="E15" s="94">
        <v>0</v>
      </c>
      <c r="F15" s="125" t="str">
        <f t="shared" si="0"/>
        <v>-</v>
      </c>
    </row>
    <row r="16" spans="1:6" s="3" customFormat="1">
      <c r="A16" s="132" t="s">
        <v>3262</v>
      </c>
      <c r="B16" s="314" t="s">
        <v>358</v>
      </c>
      <c r="C16" s="303">
        <v>5</v>
      </c>
      <c r="D16" s="94">
        <v>0</v>
      </c>
      <c r="E16" s="94">
        <v>0</v>
      </c>
      <c r="F16" s="125" t="str">
        <f t="shared" si="0"/>
        <v>-</v>
      </c>
    </row>
    <row r="17" spans="1:6" s="3" customFormat="1">
      <c r="A17" s="132" t="s">
        <v>359</v>
      </c>
      <c r="B17" s="314" t="s">
        <v>360</v>
      </c>
      <c r="C17" s="303">
        <v>6</v>
      </c>
      <c r="D17" s="94">
        <v>0</v>
      </c>
      <c r="E17" s="94">
        <v>0</v>
      </c>
      <c r="F17" s="125" t="str">
        <f t="shared" si="0"/>
        <v>-</v>
      </c>
    </row>
    <row r="18" spans="1:6" s="3" customFormat="1">
      <c r="A18" s="132" t="s">
        <v>361</v>
      </c>
      <c r="B18" s="314" t="s">
        <v>522</v>
      </c>
      <c r="C18" s="303">
        <v>7</v>
      </c>
      <c r="D18" s="97">
        <f>D19+D25+D35+D41+D47+D51</f>
        <v>1396805</v>
      </c>
      <c r="E18" s="97">
        <f>E19+E25+E35+E41+E47+E51</f>
        <v>1363661</v>
      </c>
      <c r="F18" s="124">
        <f t="shared" si="0"/>
        <v>97.627156260179476</v>
      </c>
    </row>
    <row r="19" spans="1:6" s="3" customFormat="1">
      <c r="A19" s="315" t="s">
        <v>362</v>
      </c>
      <c r="B19" s="314" t="s">
        <v>3928</v>
      </c>
      <c r="C19" s="303">
        <v>8</v>
      </c>
      <c r="D19" s="97">
        <f>SUM(D20:D23)-D24</f>
        <v>989406</v>
      </c>
      <c r="E19" s="97">
        <f>SUM(E20:E23)-E24</f>
        <v>974316</v>
      </c>
      <c r="F19" s="124">
        <f t="shared" si="0"/>
        <v>98.474842481246327</v>
      </c>
    </row>
    <row r="20" spans="1:6" s="3" customFormat="1">
      <c r="A20" s="132" t="s">
        <v>363</v>
      </c>
      <c r="B20" s="314" t="s">
        <v>382</v>
      </c>
      <c r="C20" s="303">
        <v>9</v>
      </c>
      <c r="D20" s="94">
        <v>0</v>
      </c>
      <c r="E20" s="94">
        <v>0</v>
      </c>
      <c r="F20" s="125" t="str">
        <f t="shared" si="0"/>
        <v>-</v>
      </c>
    </row>
    <row r="21" spans="1:6" s="3" customFormat="1">
      <c r="A21" s="132" t="s">
        <v>364</v>
      </c>
      <c r="B21" s="314" t="s">
        <v>383</v>
      </c>
      <c r="C21" s="303">
        <v>10</v>
      </c>
      <c r="D21" s="94">
        <v>5766805</v>
      </c>
      <c r="E21" s="94">
        <v>5766805</v>
      </c>
      <c r="F21" s="125">
        <f t="shared" si="0"/>
        <v>100</v>
      </c>
    </row>
    <row r="22" spans="1:6" s="3" customFormat="1">
      <c r="A22" s="132" t="s">
        <v>365</v>
      </c>
      <c r="B22" s="314" t="s">
        <v>2882</v>
      </c>
      <c r="C22" s="303">
        <v>11</v>
      </c>
      <c r="D22" s="94">
        <v>0</v>
      </c>
      <c r="E22" s="94">
        <v>0</v>
      </c>
      <c r="F22" s="125" t="str">
        <f t="shared" si="0"/>
        <v>-</v>
      </c>
    </row>
    <row r="23" spans="1:6" s="3" customFormat="1">
      <c r="A23" s="132" t="s">
        <v>366</v>
      </c>
      <c r="B23" s="314" t="s">
        <v>384</v>
      </c>
      <c r="C23" s="303">
        <v>12</v>
      </c>
      <c r="D23" s="94">
        <v>0</v>
      </c>
      <c r="E23" s="94">
        <v>0</v>
      </c>
      <c r="F23" s="125" t="str">
        <f t="shared" si="0"/>
        <v>-</v>
      </c>
    </row>
    <row r="24" spans="1:6" s="3" customFormat="1">
      <c r="A24" s="132" t="s">
        <v>367</v>
      </c>
      <c r="B24" s="314" t="s">
        <v>1155</v>
      </c>
      <c r="C24" s="303">
        <v>13</v>
      </c>
      <c r="D24" s="94">
        <v>4777399</v>
      </c>
      <c r="E24" s="94">
        <v>4792489</v>
      </c>
      <c r="F24" s="125">
        <f t="shared" si="0"/>
        <v>100.31586225056772</v>
      </c>
    </row>
    <row r="25" spans="1:6" s="3" customFormat="1">
      <c r="A25" s="315" t="s">
        <v>1156</v>
      </c>
      <c r="B25" s="314" t="s">
        <v>1261</v>
      </c>
      <c r="C25" s="303">
        <v>14</v>
      </c>
      <c r="D25" s="97">
        <f>SUM(D26:D33)-D34</f>
        <v>361200</v>
      </c>
      <c r="E25" s="97">
        <f>SUM(E26:E33)-E34</f>
        <v>341476</v>
      </c>
      <c r="F25" s="124">
        <f t="shared" si="0"/>
        <v>94.539313399778507</v>
      </c>
    </row>
    <row r="26" spans="1:6" s="3" customFormat="1">
      <c r="A26" s="132" t="s">
        <v>1157</v>
      </c>
      <c r="B26" s="314" t="s">
        <v>3941</v>
      </c>
      <c r="C26" s="303">
        <v>15</v>
      </c>
      <c r="D26" s="94">
        <v>835529</v>
      </c>
      <c r="E26" s="94">
        <v>864211</v>
      </c>
      <c r="F26" s="125">
        <f t="shared" si="0"/>
        <v>103.43279527101991</v>
      </c>
    </row>
    <row r="27" spans="1:6" s="3" customFormat="1">
      <c r="A27" s="132" t="s">
        <v>1158</v>
      </c>
      <c r="B27" s="314" t="s">
        <v>3965</v>
      </c>
      <c r="C27" s="303">
        <v>16</v>
      </c>
      <c r="D27" s="94">
        <v>35933</v>
      </c>
      <c r="E27" s="94">
        <v>35933</v>
      </c>
      <c r="F27" s="125">
        <f t="shared" si="0"/>
        <v>100</v>
      </c>
    </row>
    <row r="28" spans="1:6" s="3" customFormat="1">
      <c r="A28" s="132" t="s">
        <v>1159</v>
      </c>
      <c r="B28" s="314" t="s">
        <v>3943</v>
      </c>
      <c r="C28" s="303">
        <v>17</v>
      </c>
      <c r="D28" s="94">
        <v>217744</v>
      </c>
      <c r="E28" s="94">
        <v>223256</v>
      </c>
      <c r="F28" s="125">
        <f t="shared" si="0"/>
        <v>102.53141303549123</v>
      </c>
    </row>
    <row r="29" spans="1:6" s="3" customFormat="1">
      <c r="A29" s="132" t="s">
        <v>1160</v>
      </c>
      <c r="B29" s="314" t="s">
        <v>3944</v>
      </c>
      <c r="C29" s="303">
        <v>18</v>
      </c>
      <c r="D29" s="94">
        <v>0</v>
      </c>
      <c r="E29" s="94">
        <v>0</v>
      </c>
      <c r="F29" s="125" t="str">
        <f t="shared" si="0"/>
        <v>-</v>
      </c>
    </row>
    <row r="30" spans="1:6" s="3" customFormat="1">
      <c r="A30" s="132" t="s">
        <v>2449</v>
      </c>
      <c r="B30" s="314" t="s">
        <v>2450</v>
      </c>
      <c r="C30" s="303">
        <v>19</v>
      </c>
      <c r="D30" s="94">
        <v>551071</v>
      </c>
      <c r="E30" s="94">
        <v>566456</v>
      </c>
      <c r="F30" s="125">
        <f t="shared" si="0"/>
        <v>102.79183626066333</v>
      </c>
    </row>
    <row r="31" spans="1:6" s="3" customFormat="1">
      <c r="A31" s="272" t="s">
        <v>2451</v>
      </c>
      <c r="B31" s="314" t="s">
        <v>3946</v>
      </c>
      <c r="C31" s="303">
        <v>20</v>
      </c>
      <c r="D31" s="94">
        <v>59528</v>
      </c>
      <c r="E31" s="94">
        <v>59528</v>
      </c>
      <c r="F31" s="125">
        <f t="shared" si="0"/>
        <v>100</v>
      </c>
    </row>
    <row r="32" spans="1:6" s="3" customFormat="1">
      <c r="A32" s="272" t="s">
        <v>2452</v>
      </c>
      <c r="B32" s="314" t="s">
        <v>3947</v>
      </c>
      <c r="C32" s="303">
        <v>21</v>
      </c>
      <c r="D32" s="94">
        <v>2062</v>
      </c>
      <c r="E32" s="94">
        <v>2062</v>
      </c>
      <c r="F32" s="125">
        <f t="shared" si="0"/>
        <v>100</v>
      </c>
    </row>
    <row r="33" spans="1:6" s="3" customFormat="1">
      <c r="A33" s="272" t="s">
        <v>3153</v>
      </c>
      <c r="B33" s="314" t="s">
        <v>4034</v>
      </c>
      <c r="C33" s="303">
        <v>22</v>
      </c>
      <c r="D33" s="94">
        <v>0</v>
      </c>
      <c r="E33" s="94">
        <v>0</v>
      </c>
      <c r="F33" s="125" t="str">
        <f t="shared" si="0"/>
        <v>-</v>
      </c>
    </row>
    <row r="34" spans="1:6" s="3" customFormat="1">
      <c r="A34" s="272" t="s">
        <v>2453</v>
      </c>
      <c r="B34" s="314" t="s">
        <v>2454</v>
      </c>
      <c r="C34" s="303">
        <v>23</v>
      </c>
      <c r="D34" s="94">
        <v>1340667</v>
      </c>
      <c r="E34" s="94">
        <v>1409970</v>
      </c>
      <c r="F34" s="125">
        <f t="shared" si="0"/>
        <v>105.16929259838572</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v>0</v>
      </c>
      <c r="E36" s="94">
        <v>0</v>
      </c>
      <c r="F36" s="125" t="str">
        <f t="shared" si="0"/>
        <v>-</v>
      </c>
    </row>
    <row r="37" spans="1:6" s="3" customFormat="1">
      <c r="A37" s="132" t="s">
        <v>2871</v>
      </c>
      <c r="B37" s="314" t="s">
        <v>2872</v>
      </c>
      <c r="C37" s="303">
        <v>26</v>
      </c>
      <c r="D37" s="94">
        <v>0</v>
      </c>
      <c r="E37" s="94">
        <v>0</v>
      </c>
      <c r="F37" s="125" t="str">
        <f t="shared" si="0"/>
        <v>-</v>
      </c>
    </row>
    <row r="38" spans="1:6" s="3" customFormat="1">
      <c r="A38" s="132" t="s">
        <v>2873</v>
      </c>
      <c r="B38" s="314" t="s">
        <v>1977</v>
      </c>
      <c r="C38" s="303">
        <v>27</v>
      </c>
      <c r="D38" s="94">
        <v>0</v>
      </c>
      <c r="E38" s="94">
        <v>0</v>
      </c>
      <c r="F38" s="125" t="str">
        <f t="shared" si="0"/>
        <v>-</v>
      </c>
    </row>
    <row r="39" spans="1:6" s="3" customFormat="1">
      <c r="A39" s="132" t="s">
        <v>2874</v>
      </c>
      <c r="B39" s="314" t="s">
        <v>3257</v>
      </c>
      <c r="C39" s="303">
        <v>28</v>
      </c>
      <c r="D39" s="94">
        <v>0</v>
      </c>
      <c r="E39" s="94">
        <v>0</v>
      </c>
      <c r="F39" s="125" t="str">
        <f t="shared" si="0"/>
        <v>-</v>
      </c>
    </row>
    <row r="40" spans="1:6" s="3" customFormat="1">
      <c r="A40" s="132" t="s">
        <v>2875</v>
      </c>
      <c r="B40" s="314" t="s">
        <v>2876</v>
      </c>
      <c r="C40" s="303">
        <v>29</v>
      </c>
      <c r="D40" s="94">
        <v>0</v>
      </c>
      <c r="E40" s="94">
        <v>0</v>
      </c>
      <c r="F40" s="125" t="str">
        <f t="shared" si="0"/>
        <v>-</v>
      </c>
    </row>
    <row r="41" spans="1:6" s="3" customFormat="1">
      <c r="A41" s="315" t="s">
        <v>2877</v>
      </c>
      <c r="B41" s="314" t="s">
        <v>3134</v>
      </c>
      <c r="C41" s="303">
        <v>30</v>
      </c>
      <c r="D41" s="97">
        <f>SUM(D42:D45)-D46</f>
        <v>46199</v>
      </c>
      <c r="E41" s="97">
        <f>SUM(E42:E45)-E46</f>
        <v>47869</v>
      </c>
      <c r="F41" s="124">
        <f t="shared" si="0"/>
        <v>103.61479685707482</v>
      </c>
    </row>
    <row r="42" spans="1:6" s="3" customFormat="1">
      <c r="A42" s="132" t="s">
        <v>2878</v>
      </c>
      <c r="B42" s="314" t="s">
        <v>2886</v>
      </c>
      <c r="C42" s="303">
        <v>31</v>
      </c>
      <c r="D42" s="94">
        <v>42183</v>
      </c>
      <c r="E42" s="94">
        <v>43853</v>
      </c>
      <c r="F42" s="125">
        <f t="shared" si="0"/>
        <v>103.95894080553778</v>
      </c>
    </row>
    <row r="43" spans="1:6" s="3" customFormat="1">
      <c r="A43" s="132" t="s">
        <v>2879</v>
      </c>
      <c r="B43" s="314" t="s">
        <v>2884</v>
      </c>
      <c r="C43" s="303">
        <v>32</v>
      </c>
      <c r="D43" s="94">
        <v>4016</v>
      </c>
      <c r="E43" s="94">
        <v>4016</v>
      </c>
      <c r="F43" s="125">
        <f t="shared" si="0"/>
        <v>100</v>
      </c>
    </row>
    <row r="44" spans="1:6" s="3" customFormat="1">
      <c r="A44" s="132" t="s">
        <v>2880</v>
      </c>
      <c r="B44" s="314" t="s">
        <v>3515</v>
      </c>
      <c r="C44" s="303">
        <v>33</v>
      </c>
      <c r="D44" s="94">
        <v>0</v>
      </c>
      <c r="E44" s="94">
        <v>0</v>
      </c>
      <c r="F44" s="125" t="str">
        <f t="shared" si="0"/>
        <v>-</v>
      </c>
    </row>
    <row r="45" spans="1:6" s="3" customFormat="1">
      <c r="A45" s="132" t="s">
        <v>2881</v>
      </c>
      <c r="B45" s="314" t="s">
        <v>3516</v>
      </c>
      <c r="C45" s="303">
        <v>34</v>
      </c>
      <c r="D45" s="94">
        <v>0</v>
      </c>
      <c r="E45" s="94">
        <v>0</v>
      </c>
      <c r="F45" s="125" t="str">
        <f t="shared" si="0"/>
        <v>-</v>
      </c>
    </row>
    <row r="46" spans="1:6" s="3" customFormat="1">
      <c r="A46" s="132" t="s">
        <v>2935</v>
      </c>
      <c r="B46" s="314" t="s">
        <v>3038</v>
      </c>
      <c r="C46" s="303">
        <v>35</v>
      </c>
      <c r="D46" s="94">
        <v>0</v>
      </c>
      <c r="E46" s="94">
        <v>0</v>
      </c>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v>0</v>
      </c>
      <c r="E48" s="94">
        <v>0</v>
      </c>
      <c r="F48" s="125" t="str">
        <f t="shared" si="0"/>
        <v>-</v>
      </c>
    </row>
    <row r="49" spans="1:6" s="3" customFormat="1">
      <c r="A49" s="132" t="s">
        <v>3931</v>
      </c>
      <c r="B49" s="314" t="s">
        <v>3473</v>
      </c>
      <c r="C49" s="303">
        <v>38</v>
      </c>
      <c r="D49" s="94">
        <v>0</v>
      </c>
      <c r="E49" s="94">
        <v>0</v>
      </c>
      <c r="F49" s="125" t="str">
        <f t="shared" si="0"/>
        <v>-</v>
      </c>
    </row>
    <row r="50" spans="1:6" s="3" customFormat="1">
      <c r="A50" s="132" t="s">
        <v>3932</v>
      </c>
      <c r="B50" s="314" t="s">
        <v>2864</v>
      </c>
      <c r="C50" s="303">
        <v>39</v>
      </c>
      <c r="D50" s="94">
        <v>0</v>
      </c>
      <c r="E50" s="94">
        <v>0</v>
      </c>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v>0</v>
      </c>
      <c r="E52" s="94">
        <v>0</v>
      </c>
      <c r="F52" s="125" t="str">
        <f t="shared" si="0"/>
        <v>-</v>
      </c>
    </row>
    <row r="53" spans="1:6" s="3" customFormat="1">
      <c r="A53" s="132" t="s">
        <v>444</v>
      </c>
      <c r="B53" s="314" t="s">
        <v>445</v>
      </c>
      <c r="C53" s="303">
        <v>42</v>
      </c>
      <c r="D53" s="94">
        <v>16226</v>
      </c>
      <c r="E53" s="94">
        <v>16226</v>
      </c>
      <c r="F53" s="125">
        <f t="shared" si="0"/>
        <v>100</v>
      </c>
    </row>
    <row r="54" spans="1:6" s="3" customFormat="1">
      <c r="A54" s="132" t="s">
        <v>446</v>
      </c>
      <c r="B54" s="314" t="s">
        <v>3549</v>
      </c>
      <c r="C54" s="303">
        <v>43</v>
      </c>
      <c r="D54" s="94">
        <v>0</v>
      </c>
      <c r="E54" s="94">
        <v>0</v>
      </c>
      <c r="F54" s="125" t="str">
        <f t="shared" si="0"/>
        <v>-</v>
      </c>
    </row>
    <row r="55" spans="1:6" s="3" customFormat="1">
      <c r="A55" s="132" t="s">
        <v>447</v>
      </c>
      <c r="B55" s="314" t="s">
        <v>3550</v>
      </c>
      <c r="C55" s="303">
        <v>44</v>
      </c>
      <c r="D55" s="94">
        <v>0</v>
      </c>
      <c r="E55" s="94">
        <v>0</v>
      </c>
      <c r="F55" s="125" t="str">
        <f t="shared" si="0"/>
        <v>-</v>
      </c>
    </row>
    <row r="56" spans="1:6" s="3" customFormat="1">
      <c r="A56" s="132" t="s">
        <v>448</v>
      </c>
      <c r="B56" s="314" t="s">
        <v>449</v>
      </c>
      <c r="C56" s="303">
        <v>45</v>
      </c>
      <c r="D56" s="94">
        <v>16226</v>
      </c>
      <c r="E56" s="94">
        <v>16226</v>
      </c>
      <c r="F56" s="125">
        <f t="shared" si="0"/>
        <v>100</v>
      </c>
    </row>
    <row r="57" spans="1:6" s="3" customFormat="1">
      <c r="A57" s="132" t="s">
        <v>450</v>
      </c>
      <c r="B57" s="314" t="s">
        <v>451</v>
      </c>
      <c r="C57" s="303">
        <v>46</v>
      </c>
      <c r="D57" s="94">
        <v>0</v>
      </c>
      <c r="E57" s="94">
        <v>0</v>
      </c>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v>0</v>
      </c>
      <c r="E59" s="94">
        <v>0</v>
      </c>
      <c r="F59" s="125" t="str">
        <f t="shared" si="0"/>
        <v>-</v>
      </c>
    </row>
    <row r="60" spans="1:6" s="3" customFormat="1">
      <c r="A60" s="132" t="s">
        <v>455</v>
      </c>
      <c r="B60" s="314" t="s">
        <v>3039</v>
      </c>
      <c r="C60" s="303">
        <v>49</v>
      </c>
      <c r="D60" s="94">
        <v>553147</v>
      </c>
      <c r="E60" s="94">
        <v>556716</v>
      </c>
      <c r="F60" s="125">
        <f t="shared" si="0"/>
        <v>100.64521727497393</v>
      </c>
    </row>
    <row r="61" spans="1:6" s="3" customFormat="1">
      <c r="A61" s="132" t="s">
        <v>456</v>
      </c>
      <c r="B61" s="314" t="s">
        <v>617</v>
      </c>
      <c r="C61" s="303">
        <v>50</v>
      </c>
      <c r="D61" s="94">
        <v>553147</v>
      </c>
      <c r="E61" s="94">
        <v>556716</v>
      </c>
      <c r="F61" s="125">
        <f t="shared" si="0"/>
        <v>100.64521727497393</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v>0</v>
      </c>
      <c r="E63" s="94">
        <v>0</v>
      </c>
      <c r="F63" s="125" t="str">
        <f t="shared" si="0"/>
        <v>-</v>
      </c>
    </row>
    <row r="64" spans="1:6" s="3" customFormat="1">
      <c r="A64" s="132" t="s">
        <v>621</v>
      </c>
      <c r="B64" s="314" t="s">
        <v>2569</v>
      </c>
      <c r="C64" s="303">
        <v>53</v>
      </c>
      <c r="D64" s="94">
        <v>0</v>
      </c>
      <c r="E64" s="94">
        <v>0</v>
      </c>
      <c r="F64" s="125" t="str">
        <f t="shared" si="0"/>
        <v>-</v>
      </c>
    </row>
    <row r="65" spans="1:6" s="3" customFormat="1">
      <c r="A65" s="132" t="s">
        <v>2570</v>
      </c>
      <c r="B65" s="314" t="s">
        <v>1954</v>
      </c>
      <c r="C65" s="303">
        <v>54</v>
      </c>
      <c r="D65" s="94">
        <v>0</v>
      </c>
      <c r="E65" s="94">
        <v>0</v>
      </c>
      <c r="F65" s="125" t="str">
        <f t="shared" si="0"/>
        <v>-</v>
      </c>
    </row>
    <row r="66" spans="1:6" s="3" customFormat="1">
      <c r="A66" s="132" t="s">
        <v>1955</v>
      </c>
      <c r="B66" s="314" t="s">
        <v>1956</v>
      </c>
      <c r="C66" s="303">
        <v>55</v>
      </c>
      <c r="D66" s="94">
        <v>0</v>
      </c>
      <c r="E66" s="94">
        <v>0</v>
      </c>
      <c r="F66" s="125" t="str">
        <f t="shared" si="0"/>
        <v>-</v>
      </c>
    </row>
    <row r="67" spans="1:6" s="3" customFormat="1">
      <c r="A67" s="132" t="s">
        <v>1957</v>
      </c>
      <c r="B67" s="314" t="s">
        <v>1958</v>
      </c>
      <c r="C67" s="303">
        <v>56</v>
      </c>
      <c r="D67" s="94">
        <v>0</v>
      </c>
      <c r="E67" s="94">
        <v>0</v>
      </c>
      <c r="F67" s="125" t="str">
        <f t="shared" si="0"/>
        <v>-</v>
      </c>
    </row>
    <row r="68" spans="1:6" s="3" customFormat="1">
      <c r="A68" s="272" t="s">
        <v>3420</v>
      </c>
      <c r="B68" s="314" t="s">
        <v>3040</v>
      </c>
      <c r="C68" s="303">
        <v>57</v>
      </c>
      <c r="D68" s="94">
        <v>0</v>
      </c>
      <c r="E68" s="94">
        <v>0</v>
      </c>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v>0</v>
      </c>
      <c r="E70" s="94">
        <v>0</v>
      </c>
      <c r="F70" s="125" t="str">
        <f t="shared" si="0"/>
        <v>-</v>
      </c>
    </row>
    <row r="71" spans="1:6" s="3" customFormat="1">
      <c r="A71" s="272" t="s">
        <v>3424</v>
      </c>
      <c r="B71" s="314" t="s">
        <v>3425</v>
      </c>
      <c r="C71" s="303">
        <v>60</v>
      </c>
      <c r="D71" s="94">
        <v>0</v>
      </c>
      <c r="E71" s="94">
        <v>0</v>
      </c>
      <c r="F71" s="125" t="str">
        <f t="shared" si="0"/>
        <v>-</v>
      </c>
    </row>
    <row r="72" spans="1:6" s="3" customFormat="1">
      <c r="A72" s="272" t="s">
        <v>3487</v>
      </c>
      <c r="B72" s="314" t="s">
        <v>3385</v>
      </c>
      <c r="C72" s="303">
        <v>61</v>
      </c>
      <c r="D72" s="94">
        <v>0</v>
      </c>
      <c r="E72" s="94">
        <v>0</v>
      </c>
      <c r="F72" s="125" t="str">
        <f t="shared" si="0"/>
        <v>-</v>
      </c>
    </row>
    <row r="73" spans="1:6" s="3" customFormat="1">
      <c r="A73" s="272" t="s">
        <v>3426</v>
      </c>
      <c r="B73" s="314" t="s">
        <v>3427</v>
      </c>
      <c r="C73" s="303">
        <v>62</v>
      </c>
      <c r="D73" s="94">
        <v>0</v>
      </c>
      <c r="E73" s="94">
        <v>0</v>
      </c>
      <c r="F73" s="125" t="str">
        <f t="shared" si="0"/>
        <v>-</v>
      </c>
    </row>
    <row r="74" spans="1:6" s="3" customFormat="1">
      <c r="A74" s="272" t="s">
        <v>3428</v>
      </c>
      <c r="B74" s="314" t="s">
        <v>1884</v>
      </c>
      <c r="C74" s="303">
        <v>63</v>
      </c>
      <c r="D74" s="97">
        <f>D75+D84+D92+D123+D139+D151+D168+D169</f>
        <v>326782</v>
      </c>
      <c r="E74" s="97">
        <f>E75+E84+E92+E123+E139+E151+E168+E169</f>
        <v>263662</v>
      </c>
      <c r="F74" s="124">
        <f t="shared" si="0"/>
        <v>80.684370620168806</v>
      </c>
    </row>
    <row r="75" spans="1:6" s="3" customFormat="1">
      <c r="A75" s="272" t="s">
        <v>2744</v>
      </c>
      <c r="B75" s="314" t="s">
        <v>322</v>
      </c>
      <c r="C75" s="303">
        <v>64</v>
      </c>
      <c r="D75" s="97">
        <f>+D76+D81+D82+D83</f>
        <v>103313</v>
      </c>
      <c r="E75" s="97">
        <f>+E76+E81+E82+E83</f>
        <v>43148</v>
      </c>
      <c r="F75" s="124">
        <f t="shared" si="0"/>
        <v>41.764347177993088</v>
      </c>
    </row>
    <row r="76" spans="1:6" s="3" customFormat="1">
      <c r="A76" s="132" t="s">
        <v>3429</v>
      </c>
      <c r="B76" s="317" t="s">
        <v>1885</v>
      </c>
      <c r="C76" s="303">
        <v>65</v>
      </c>
      <c r="D76" s="97">
        <f>SUM(D77:D80)</f>
        <v>103165</v>
      </c>
      <c r="E76" s="97">
        <f>SUM(E77:E80)</f>
        <v>42597</v>
      </c>
      <c r="F76" s="124">
        <f t="shared" ref="F76:F139" si="1">IF(D76&gt;0,IF(E76/D76&gt;=100,"&gt;&gt;100",E76/D76*100),"-")</f>
        <v>41.290166238549894</v>
      </c>
    </row>
    <row r="77" spans="1:6" s="3" customFormat="1">
      <c r="A77" s="132" t="s">
        <v>1886</v>
      </c>
      <c r="B77" s="314" t="s">
        <v>1887</v>
      </c>
      <c r="C77" s="303">
        <v>66</v>
      </c>
      <c r="D77" s="94">
        <v>0</v>
      </c>
      <c r="E77" s="94">
        <v>0</v>
      </c>
      <c r="F77" s="125" t="str">
        <f t="shared" si="1"/>
        <v>-</v>
      </c>
    </row>
    <row r="78" spans="1:6" s="3" customFormat="1">
      <c r="A78" s="132" t="s">
        <v>1888</v>
      </c>
      <c r="B78" s="314" t="s">
        <v>1889</v>
      </c>
      <c r="C78" s="303">
        <v>67</v>
      </c>
      <c r="D78" s="94">
        <v>103165</v>
      </c>
      <c r="E78" s="94">
        <v>42597</v>
      </c>
      <c r="F78" s="125">
        <f t="shared" si="1"/>
        <v>41.290166238549894</v>
      </c>
    </row>
    <row r="79" spans="1:6" s="3" customFormat="1">
      <c r="A79" s="132" t="s">
        <v>1890</v>
      </c>
      <c r="B79" s="314" t="s">
        <v>1891</v>
      </c>
      <c r="C79" s="303">
        <v>68</v>
      </c>
      <c r="D79" s="94">
        <v>0</v>
      </c>
      <c r="E79" s="94">
        <v>0</v>
      </c>
      <c r="F79" s="125" t="str">
        <f t="shared" si="1"/>
        <v>-</v>
      </c>
    </row>
    <row r="80" spans="1:6" s="3" customFormat="1">
      <c r="A80" s="132" t="s">
        <v>1892</v>
      </c>
      <c r="B80" s="314" t="s">
        <v>1893</v>
      </c>
      <c r="C80" s="303">
        <v>69</v>
      </c>
      <c r="D80" s="94">
        <v>0</v>
      </c>
      <c r="E80" s="94">
        <v>0</v>
      </c>
      <c r="F80" s="125" t="str">
        <f t="shared" si="1"/>
        <v>-</v>
      </c>
    </row>
    <row r="81" spans="1:6" s="3" customFormat="1">
      <c r="A81" s="132" t="s">
        <v>4164</v>
      </c>
      <c r="B81" s="317" t="s">
        <v>4165</v>
      </c>
      <c r="C81" s="303">
        <v>70</v>
      </c>
      <c r="D81" s="94">
        <v>0</v>
      </c>
      <c r="E81" s="94">
        <v>0</v>
      </c>
      <c r="F81" s="125" t="str">
        <f t="shared" si="1"/>
        <v>-</v>
      </c>
    </row>
    <row r="82" spans="1:6" s="3" customFormat="1">
      <c r="A82" s="132" t="s">
        <v>4166</v>
      </c>
      <c r="B82" s="317" t="s">
        <v>4167</v>
      </c>
      <c r="C82" s="303">
        <v>71</v>
      </c>
      <c r="D82" s="94">
        <v>148</v>
      </c>
      <c r="E82" s="94">
        <v>551</v>
      </c>
      <c r="F82" s="125">
        <f t="shared" si="1"/>
        <v>372.29729729729729</v>
      </c>
    </row>
    <row r="83" spans="1:6" s="3" customFormat="1">
      <c r="A83" s="132" t="s">
        <v>4168</v>
      </c>
      <c r="B83" s="317" t="s">
        <v>4169</v>
      </c>
      <c r="C83" s="303">
        <v>72</v>
      </c>
      <c r="D83" s="94">
        <v>0</v>
      </c>
      <c r="E83" s="94">
        <v>0</v>
      </c>
      <c r="F83" s="125" t="str">
        <f t="shared" si="1"/>
        <v>-</v>
      </c>
    </row>
    <row r="84" spans="1:6" s="3" customFormat="1" ht="24">
      <c r="A84" s="132" t="s">
        <v>4170</v>
      </c>
      <c r="B84" s="314" t="s">
        <v>321</v>
      </c>
      <c r="C84" s="303">
        <v>73</v>
      </c>
      <c r="D84" s="97">
        <f>+D85+SUM(D88:D91)</f>
        <v>0</v>
      </c>
      <c r="E84" s="97">
        <f>+E85+SUM(E88:E91)</f>
        <v>0</v>
      </c>
      <c r="F84" s="124" t="str">
        <f t="shared" si="1"/>
        <v>-</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v>0</v>
      </c>
      <c r="E86" s="94">
        <v>0</v>
      </c>
      <c r="F86" s="125" t="str">
        <f t="shared" si="1"/>
        <v>-</v>
      </c>
    </row>
    <row r="87" spans="1:6" s="3" customFormat="1">
      <c r="A87" s="132" t="s">
        <v>2801</v>
      </c>
      <c r="B87" s="314" t="s">
        <v>2948</v>
      </c>
      <c r="C87" s="303">
        <v>76</v>
      </c>
      <c r="D87" s="94">
        <v>0</v>
      </c>
      <c r="E87" s="94">
        <v>0</v>
      </c>
      <c r="F87" s="125" t="str">
        <f t="shared" si="1"/>
        <v>-</v>
      </c>
    </row>
    <row r="88" spans="1:6" s="3" customFormat="1">
      <c r="A88" s="132" t="s">
        <v>4172</v>
      </c>
      <c r="B88" s="317" t="s">
        <v>4173</v>
      </c>
      <c r="C88" s="303">
        <v>77</v>
      </c>
      <c r="D88" s="94">
        <v>0</v>
      </c>
      <c r="E88" s="94">
        <v>0</v>
      </c>
      <c r="F88" s="125" t="str">
        <f t="shared" si="1"/>
        <v>-</v>
      </c>
    </row>
    <row r="89" spans="1:6" s="3" customFormat="1">
      <c r="A89" s="132" t="s">
        <v>4174</v>
      </c>
      <c r="B89" s="317" t="s">
        <v>4175</v>
      </c>
      <c r="C89" s="303">
        <v>78</v>
      </c>
      <c r="D89" s="94">
        <v>0</v>
      </c>
      <c r="E89" s="94">
        <v>0</v>
      </c>
      <c r="F89" s="125" t="str">
        <f t="shared" si="1"/>
        <v>-</v>
      </c>
    </row>
    <row r="90" spans="1:6" s="3" customFormat="1">
      <c r="A90" s="132" t="s">
        <v>4176</v>
      </c>
      <c r="B90" s="317" t="s">
        <v>4177</v>
      </c>
      <c r="C90" s="303">
        <v>79</v>
      </c>
      <c r="D90" s="94">
        <v>0</v>
      </c>
      <c r="E90" s="94">
        <v>0</v>
      </c>
      <c r="F90" s="125" t="str">
        <f t="shared" si="1"/>
        <v>-</v>
      </c>
    </row>
    <row r="91" spans="1:6" s="3" customFormat="1">
      <c r="A91" s="132" t="s">
        <v>4178</v>
      </c>
      <c r="B91" s="317" t="s">
        <v>4179</v>
      </c>
      <c r="C91" s="303">
        <v>80</v>
      </c>
      <c r="D91" s="94">
        <v>0</v>
      </c>
      <c r="E91" s="94">
        <v>0</v>
      </c>
      <c r="F91" s="125" t="str">
        <f t="shared" si="1"/>
        <v>-</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v>0</v>
      </c>
      <c r="E94" s="94">
        <v>0</v>
      </c>
      <c r="F94" s="125" t="str">
        <f t="shared" si="1"/>
        <v>-</v>
      </c>
    </row>
    <row r="95" spans="1:6" s="3" customFormat="1">
      <c r="A95" s="132" t="s">
        <v>1174</v>
      </c>
      <c r="B95" s="317" t="s">
        <v>1175</v>
      </c>
      <c r="C95" s="303">
        <v>84</v>
      </c>
      <c r="D95" s="94">
        <v>0</v>
      </c>
      <c r="E95" s="94">
        <v>0</v>
      </c>
      <c r="F95" s="125" t="str">
        <f t="shared" si="1"/>
        <v>-</v>
      </c>
    </row>
    <row r="96" spans="1:6" s="3" customFormat="1">
      <c r="A96" s="132" t="s">
        <v>1176</v>
      </c>
      <c r="B96" s="317" t="s">
        <v>1177</v>
      </c>
      <c r="C96" s="303">
        <v>85</v>
      </c>
      <c r="D96" s="94">
        <v>0</v>
      </c>
      <c r="E96" s="94">
        <v>0</v>
      </c>
      <c r="F96" s="125" t="str">
        <f t="shared" si="1"/>
        <v>-</v>
      </c>
    </row>
    <row r="97" spans="1:6" s="3" customFormat="1">
      <c r="A97" s="132" t="s">
        <v>1178</v>
      </c>
      <c r="B97" s="317" t="s">
        <v>1179</v>
      </c>
      <c r="C97" s="303">
        <v>86</v>
      </c>
      <c r="D97" s="94">
        <v>0</v>
      </c>
      <c r="E97" s="94">
        <v>0</v>
      </c>
      <c r="F97" s="125" t="str">
        <f t="shared" si="1"/>
        <v>-</v>
      </c>
    </row>
    <row r="98" spans="1:6" s="3" customFormat="1">
      <c r="A98" s="132" t="s">
        <v>2588</v>
      </c>
      <c r="B98" s="317" t="s">
        <v>2589</v>
      </c>
      <c r="C98" s="303">
        <v>87</v>
      </c>
      <c r="D98" s="94">
        <v>0</v>
      </c>
      <c r="E98" s="94">
        <v>0</v>
      </c>
      <c r="F98" s="125" t="str">
        <f t="shared" si="1"/>
        <v>-</v>
      </c>
    </row>
    <row r="99" spans="1:6" s="3" customFormat="1">
      <c r="A99" s="132" t="s">
        <v>1180</v>
      </c>
      <c r="B99" s="317" t="s">
        <v>2669</v>
      </c>
      <c r="C99" s="303">
        <v>88</v>
      </c>
      <c r="D99" s="94">
        <v>0</v>
      </c>
      <c r="E99" s="94">
        <v>0</v>
      </c>
      <c r="F99" s="125" t="str">
        <f t="shared" si="1"/>
        <v>-</v>
      </c>
    </row>
    <row r="100" spans="1:6" s="3" customFormat="1">
      <c r="A100" s="132" t="s">
        <v>2670</v>
      </c>
      <c r="B100" s="317" t="s">
        <v>2671</v>
      </c>
      <c r="C100" s="303">
        <v>89</v>
      </c>
      <c r="D100" s="94">
        <v>0</v>
      </c>
      <c r="E100" s="94">
        <v>0</v>
      </c>
      <c r="F100" s="125" t="str">
        <f t="shared" si="1"/>
        <v>-</v>
      </c>
    </row>
    <row r="101" spans="1:6" s="3" customFormat="1">
      <c r="A101" s="132" t="s">
        <v>2672</v>
      </c>
      <c r="B101" s="317" t="s">
        <v>3291</v>
      </c>
      <c r="C101" s="303">
        <v>90</v>
      </c>
      <c r="D101" s="94">
        <v>0</v>
      </c>
      <c r="E101" s="94">
        <v>0</v>
      </c>
      <c r="F101" s="125" t="str">
        <f t="shared" si="1"/>
        <v>-</v>
      </c>
    </row>
    <row r="102" spans="1:6" s="3" customFormat="1">
      <c r="A102" s="132" t="s">
        <v>3292</v>
      </c>
      <c r="B102" s="317" t="s">
        <v>2969</v>
      </c>
      <c r="C102" s="303">
        <v>91</v>
      </c>
      <c r="D102" s="94">
        <v>0</v>
      </c>
      <c r="E102" s="94">
        <v>0</v>
      </c>
      <c r="F102" s="125" t="str">
        <f t="shared" si="1"/>
        <v>-</v>
      </c>
    </row>
    <row r="103" spans="1:6" s="3" customFormat="1">
      <c r="A103" s="132" t="s">
        <v>2970</v>
      </c>
      <c r="B103" s="317" t="s">
        <v>2971</v>
      </c>
      <c r="C103" s="303">
        <v>92</v>
      </c>
      <c r="D103" s="94">
        <v>0</v>
      </c>
      <c r="E103" s="94">
        <v>0</v>
      </c>
      <c r="F103" s="125" t="str">
        <f t="shared" si="1"/>
        <v>-</v>
      </c>
    </row>
    <row r="104" spans="1:6" s="3" customFormat="1">
      <c r="A104" s="132" t="s">
        <v>2972</v>
      </c>
      <c r="B104" s="317" t="s">
        <v>2973</v>
      </c>
      <c r="C104" s="303">
        <v>93</v>
      </c>
      <c r="D104" s="94">
        <v>0</v>
      </c>
      <c r="E104" s="94">
        <v>0</v>
      </c>
      <c r="F104" s="125" t="str">
        <f t="shared" si="1"/>
        <v>-</v>
      </c>
    </row>
    <row r="105" spans="1:6" s="3" customFormat="1">
      <c r="A105" s="132" t="s">
        <v>2974</v>
      </c>
      <c r="B105" s="317" t="s">
        <v>2975</v>
      </c>
      <c r="C105" s="303">
        <v>94</v>
      </c>
      <c r="D105" s="94">
        <v>0</v>
      </c>
      <c r="E105" s="94">
        <v>0</v>
      </c>
      <c r="F105" s="125" t="str">
        <f t="shared" si="1"/>
        <v>-</v>
      </c>
    </row>
    <row r="106" spans="1:6" s="3" customFormat="1">
      <c r="A106" s="132" t="s">
        <v>2976</v>
      </c>
      <c r="B106" s="317" t="s">
        <v>2977</v>
      </c>
      <c r="C106" s="303">
        <v>95</v>
      </c>
      <c r="D106" s="94">
        <v>0</v>
      </c>
      <c r="E106" s="94">
        <v>0</v>
      </c>
      <c r="F106" s="125" t="str">
        <f t="shared" si="1"/>
        <v>-</v>
      </c>
    </row>
    <row r="107" spans="1:6" s="3" customFormat="1">
      <c r="A107" s="132" t="s">
        <v>2978</v>
      </c>
      <c r="B107" s="317" t="s">
        <v>2979</v>
      </c>
      <c r="C107" s="303">
        <v>96</v>
      </c>
      <c r="D107" s="94">
        <v>0</v>
      </c>
      <c r="E107" s="94">
        <v>0</v>
      </c>
      <c r="F107" s="125" t="str">
        <f t="shared" si="1"/>
        <v>-</v>
      </c>
    </row>
    <row r="108" spans="1:6" s="3" customFormat="1">
      <c r="A108" s="132" t="s">
        <v>2980</v>
      </c>
      <c r="B108" s="317" t="s">
        <v>2981</v>
      </c>
      <c r="C108" s="303">
        <v>97</v>
      </c>
      <c r="D108" s="94">
        <v>0</v>
      </c>
      <c r="E108" s="94">
        <v>0</v>
      </c>
      <c r="F108" s="125" t="str">
        <f t="shared" si="1"/>
        <v>-</v>
      </c>
    </row>
    <row r="109" spans="1:6" s="3" customFormat="1">
      <c r="A109" s="132" t="s">
        <v>2982</v>
      </c>
      <c r="B109" s="317" t="s">
        <v>2943</v>
      </c>
      <c r="C109" s="303">
        <v>98</v>
      </c>
      <c r="D109" s="94">
        <v>0</v>
      </c>
      <c r="E109" s="94">
        <v>0</v>
      </c>
      <c r="F109" s="125" t="str">
        <f t="shared" si="1"/>
        <v>-</v>
      </c>
    </row>
    <row r="110" spans="1:6" s="3" customFormat="1">
      <c r="A110" s="132" t="s">
        <v>2944</v>
      </c>
      <c r="B110" s="317" t="s">
        <v>2945</v>
      </c>
      <c r="C110" s="303">
        <v>99</v>
      </c>
      <c r="D110" s="94">
        <v>0</v>
      </c>
      <c r="E110" s="94">
        <v>0</v>
      </c>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v>0</v>
      </c>
      <c r="E112" s="94">
        <v>0</v>
      </c>
      <c r="F112" s="125" t="str">
        <f t="shared" si="1"/>
        <v>-</v>
      </c>
    </row>
    <row r="113" spans="1:6" s="3" customFormat="1">
      <c r="A113" s="132" t="s">
        <v>394</v>
      </c>
      <c r="B113" s="317" t="s">
        <v>395</v>
      </c>
      <c r="C113" s="303">
        <v>102</v>
      </c>
      <c r="D113" s="94">
        <v>0</v>
      </c>
      <c r="E113" s="94">
        <v>0</v>
      </c>
      <c r="F113" s="125" t="str">
        <f t="shared" si="1"/>
        <v>-</v>
      </c>
    </row>
    <row r="114" spans="1:6" s="3" customFormat="1">
      <c r="A114" s="132" t="s">
        <v>396</v>
      </c>
      <c r="B114" s="317" t="s">
        <v>397</v>
      </c>
      <c r="C114" s="303">
        <v>103</v>
      </c>
      <c r="D114" s="94">
        <v>0</v>
      </c>
      <c r="E114" s="94">
        <v>0</v>
      </c>
      <c r="F114" s="125" t="str">
        <f t="shared" si="1"/>
        <v>-</v>
      </c>
    </row>
    <row r="115" spans="1:6" s="3" customFormat="1">
      <c r="A115" s="132" t="s">
        <v>398</v>
      </c>
      <c r="B115" s="317" t="s">
        <v>399</v>
      </c>
      <c r="C115" s="303">
        <v>104</v>
      </c>
      <c r="D115" s="94">
        <v>0</v>
      </c>
      <c r="E115" s="94">
        <v>0</v>
      </c>
      <c r="F115" s="125" t="str">
        <f t="shared" si="1"/>
        <v>-</v>
      </c>
    </row>
    <row r="116" spans="1:6" s="3" customFormat="1">
      <c r="A116" s="132" t="s">
        <v>2592</v>
      </c>
      <c r="B116" s="317" t="s">
        <v>2624</v>
      </c>
      <c r="C116" s="303">
        <v>105</v>
      </c>
      <c r="D116" s="94">
        <v>0</v>
      </c>
      <c r="E116" s="94">
        <v>0</v>
      </c>
      <c r="F116" s="125" t="str">
        <f t="shared" si="1"/>
        <v>-</v>
      </c>
    </row>
    <row r="117" spans="1:6" s="3" customFormat="1">
      <c r="A117" s="132" t="s">
        <v>400</v>
      </c>
      <c r="B117" s="317" t="s">
        <v>401</v>
      </c>
      <c r="C117" s="303">
        <v>106</v>
      </c>
      <c r="D117" s="94">
        <v>0</v>
      </c>
      <c r="E117" s="94">
        <v>0</v>
      </c>
      <c r="F117" s="125" t="str">
        <f t="shared" si="1"/>
        <v>-</v>
      </c>
    </row>
    <row r="118" spans="1:6" s="3" customFormat="1">
      <c r="A118" s="132" t="s">
        <v>402</v>
      </c>
      <c r="B118" s="317" t="s">
        <v>403</v>
      </c>
      <c r="C118" s="303">
        <v>107</v>
      </c>
      <c r="D118" s="94">
        <v>0</v>
      </c>
      <c r="E118" s="94">
        <v>0</v>
      </c>
      <c r="F118" s="125" t="str">
        <f t="shared" si="1"/>
        <v>-</v>
      </c>
    </row>
    <row r="119" spans="1:6" s="3" customFormat="1">
      <c r="A119" s="132" t="s">
        <v>404</v>
      </c>
      <c r="B119" s="317" t="s">
        <v>478</v>
      </c>
      <c r="C119" s="303">
        <v>108</v>
      </c>
      <c r="D119" s="94">
        <v>0</v>
      </c>
      <c r="E119" s="94">
        <v>0</v>
      </c>
      <c r="F119" s="125" t="str">
        <f t="shared" si="1"/>
        <v>-</v>
      </c>
    </row>
    <row r="120" spans="1:6" s="3" customFormat="1">
      <c r="A120" s="132" t="s">
        <v>479</v>
      </c>
      <c r="B120" s="317" t="s">
        <v>480</v>
      </c>
      <c r="C120" s="303">
        <v>109</v>
      </c>
      <c r="D120" s="94">
        <v>0</v>
      </c>
      <c r="E120" s="94">
        <v>0</v>
      </c>
      <c r="F120" s="125" t="str">
        <f t="shared" si="1"/>
        <v>-</v>
      </c>
    </row>
    <row r="121" spans="1:6" s="3" customFormat="1">
      <c r="A121" s="132" t="s">
        <v>481</v>
      </c>
      <c r="B121" s="317" t="s">
        <v>482</v>
      </c>
      <c r="C121" s="303">
        <v>110</v>
      </c>
      <c r="D121" s="94">
        <v>0</v>
      </c>
      <c r="E121" s="94">
        <v>0</v>
      </c>
      <c r="F121" s="125" t="str">
        <f t="shared" si="1"/>
        <v>-</v>
      </c>
    </row>
    <row r="122" spans="1:6" s="3" customFormat="1">
      <c r="A122" s="132" t="s">
        <v>2625</v>
      </c>
      <c r="B122" s="317" t="s">
        <v>2626</v>
      </c>
      <c r="C122" s="303">
        <v>111</v>
      </c>
      <c r="D122" s="94">
        <v>0</v>
      </c>
      <c r="E122" s="94">
        <v>0</v>
      </c>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v>0</v>
      </c>
      <c r="E125" s="94">
        <v>0</v>
      </c>
      <c r="F125" s="125" t="str">
        <f t="shared" si="1"/>
        <v>-</v>
      </c>
    </row>
    <row r="126" spans="1:6" s="3" customFormat="1">
      <c r="A126" s="132" t="s">
        <v>2630</v>
      </c>
      <c r="B126" s="314" t="s">
        <v>2631</v>
      </c>
      <c r="C126" s="303">
        <v>115</v>
      </c>
      <c r="D126" s="94">
        <v>0</v>
      </c>
      <c r="E126" s="94">
        <v>0</v>
      </c>
      <c r="F126" s="125" t="str">
        <f t="shared" si="1"/>
        <v>-</v>
      </c>
    </row>
    <row r="127" spans="1:6" s="3" customFormat="1">
      <c r="A127" s="132" t="s">
        <v>2632</v>
      </c>
      <c r="B127" s="314" t="s">
        <v>2633</v>
      </c>
      <c r="C127" s="303">
        <v>116</v>
      </c>
      <c r="D127" s="94">
        <v>0</v>
      </c>
      <c r="E127" s="94">
        <v>0</v>
      </c>
      <c r="F127" s="125" t="str">
        <f t="shared" si="1"/>
        <v>-</v>
      </c>
    </row>
    <row r="128" spans="1:6" s="3" customFormat="1">
      <c r="A128" s="132" t="s">
        <v>2634</v>
      </c>
      <c r="B128" s="314" t="s">
        <v>2635</v>
      </c>
      <c r="C128" s="303">
        <v>117</v>
      </c>
      <c r="D128" s="94">
        <v>0</v>
      </c>
      <c r="E128" s="94">
        <v>0</v>
      </c>
      <c r="F128" s="125" t="str">
        <f t="shared" si="1"/>
        <v>-</v>
      </c>
    </row>
    <row r="129" spans="1:6" s="3" customFormat="1">
      <c r="A129" s="132" t="s">
        <v>2636</v>
      </c>
      <c r="B129" s="314" t="s">
        <v>2637</v>
      </c>
      <c r="C129" s="303">
        <v>118</v>
      </c>
      <c r="D129" s="94">
        <v>0</v>
      </c>
      <c r="E129" s="94">
        <v>0</v>
      </c>
      <c r="F129" s="125" t="str">
        <f t="shared" si="1"/>
        <v>-</v>
      </c>
    </row>
    <row r="130" spans="1:6" s="3" customFormat="1">
      <c r="A130" s="132" t="s">
        <v>2638</v>
      </c>
      <c r="B130" s="314" t="s">
        <v>3375</v>
      </c>
      <c r="C130" s="303">
        <v>119</v>
      </c>
      <c r="D130" s="94">
        <v>0</v>
      </c>
      <c r="E130" s="94">
        <v>0</v>
      </c>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v>0</v>
      </c>
      <c r="E132" s="94">
        <v>0</v>
      </c>
      <c r="F132" s="125" t="str">
        <f t="shared" si="1"/>
        <v>-</v>
      </c>
    </row>
    <row r="133" spans="1:6" s="3" customFormat="1">
      <c r="A133" s="132" t="s">
        <v>3377</v>
      </c>
      <c r="B133" s="314" t="s">
        <v>2631</v>
      </c>
      <c r="C133" s="303">
        <v>122</v>
      </c>
      <c r="D133" s="94">
        <v>0</v>
      </c>
      <c r="E133" s="94">
        <v>0</v>
      </c>
      <c r="F133" s="125" t="str">
        <f t="shared" si="1"/>
        <v>-</v>
      </c>
    </row>
    <row r="134" spans="1:6" s="3" customFormat="1">
      <c r="A134" s="132" t="s">
        <v>3378</v>
      </c>
      <c r="B134" s="314" t="s">
        <v>2633</v>
      </c>
      <c r="C134" s="303">
        <v>123</v>
      </c>
      <c r="D134" s="94">
        <v>0</v>
      </c>
      <c r="E134" s="94">
        <v>0</v>
      </c>
      <c r="F134" s="125" t="str">
        <f t="shared" si="1"/>
        <v>-</v>
      </c>
    </row>
    <row r="135" spans="1:6" s="3" customFormat="1">
      <c r="A135" s="132" t="s">
        <v>3379</v>
      </c>
      <c r="B135" s="314" t="s">
        <v>2635</v>
      </c>
      <c r="C135" s="303">
        <v>124</v>
      </c>
      <c r="D135" s="94">
        <v>0</v>
      </c>
      <c r="E135" s="94">
        <v>0</v>
      </c>
      <c r="F135" s="125" t="str">
        <f t="shared" si="1"/>
        <v>-</v>
      </c>
    </row>
    <row r="136" spans="1:6" s="3" customFormat="1">
      <c r="A136" s="132" t="s">
        <v>3380</v>
      </c>
      <c r="B136" s="314" t="s">
        <v>2637</v>
      </c>
      <c r="C136" s="303">
        <v>125</v>
      </c>
      <c r="D136" s="94">
        <v>0</v>
      </c>
      <c r="E136" s="94">
        <v>0</v>
      </c>
      <c r="F136" s="125" t="str">
        <f t="shared" si="1"/>
        <v>-</v>
      </c>
    </row>
    <row r="137" spans="1:6" s="3" customFormat="1">
      <c r="A137" s="132" t="s">
        <v>3381</v>
      </c>
      <c r="B137" s="314" t="s">
        <v>3375</v>
      </c>
      <c r="C137" s="303">
        <v>126</v>
      </c>
      <c r="D137" s="94">
        <v>0</v>
      </c>
      <c r="E137" s="94">
        <v>0</v>
      </c>
      <c r="F137" s="125" t="str">
        <f t="shared" si="1"/>
        <v>-</v>
      </c>
    </row>
    <row r="138" spans="1:6" s="3" customFormat="1">
      <c r="A138" s="132" t="s">
        <v>265</v>
      </c>
      <c r="B138" s="314" t="s">
        <v>266</v>
      </c>
      <c r="C138" s="303">
        <v>127</v>
      </c>
      <c r="D138" s="94">
        <v>0</v>
      </c>
      <c r="E138" s="94">
        <v>0</v>
      </c>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v>0</v>
      </c>
      <c r="E141" s="94">
        <v>0</v>
      </c>
      <c r="F141" s="125" t="str">
        <f t="shared" si="2"/>
        <v>-</v>
      </c>
    </row>
    <row r="142" spans="1:6" s="3" customFormat="1">
      <c r="A142" s="132" t="s">
        <v>484</v>
      </c>
      <c r="B142" s="314" t="s">
        <v>1806</v>
      </c>
      <c r="C142" s="303">
        <v>131</v>
      </c>
      <c r="D142" s="94">
        <v>0</v>
      </c>
      <c r="E142" s="94">
        <v>0</v>
      </c>
      <c r="F142" s="125" t="str">
        <f t="shared" si="2"/>
        <v>-</v>
      </c>
    </row>
    <row r="143" spans="1:6" s="3" customFormat="1">
      <c r="A143" s="132" t="s">
        <v>485</v>
      </c>
      <c r="B143" s="317" t="s">
        <v>3445</v>
      </c>
      <c r="C143" s="303">
        <v>132</v>
      </c>
      <c r="D143" s="94">
        <v>0</v>
      </c>
      <c r="E143" s="94">
        <v>0</v>
      </c>
      <c r="F143" s="125" t="str">
        <f t="shared" si="2"/>
        <v>-</v>
      </c>
    </row>
    <row r="144" spans="1:6" s="3" customFormat="1">
      <c r="A144" s="132" t="s">
        <v>268</v>
      </c>
      <c r="B144" s="317" t="s">
        <v>2381</v>
      </c>
      <c r="C144" s="303">
        <v>133</v>
      </c>
      <c r="D144" s="94">
        <v>0</v>
      </c>
      <c r="E144" s="94">
        <v>0</v>
      </c>
      <c r="F144" s="125" t="str">
        <f t="shared" si="2"/>
        <v>-</v>
      </c>
    </row>
    <row r="145" spans="1:6" s="3" customFormat="1">
      <c r="A145" s="132" t="s">
        <v>269</v>
      </c>
      <c r="B145" s="318" t="s">
        <v>3521</v>
      </c>
      <c r="C145" s="303">
        <v>134</v>
      </c>
      <c r="D145" s="94">
        <v>0</v>
      </c>
      <c r="E145" s="94">
        <v>0</v>
      </c>
      <c r="F145" s="125" t="str">
        <f t="shared" si="2"/>
        <v>-</v>
      </c>
    </row>
    <row r="146" spans="1:6" s="3" customFormat="1">
      <c r="A146" s="132" t="s">
        <v>270</v>
      </c>
      <c r="B146" s="317" t="s">
        <v>711</v>
      </c>
      <c r="C146" s="303">
        <v>135</v>
      </c>
      <c r="D146" s="94">
        <v>0</v>
      </c>
      <c r="E146" s="94">
        <v>0</v>
      </c>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v>0</v>
      </c>
      <c r="E148" s="94">
        <v>0</v>
      </c>
      <c r="F148" s="125" t="str">
        <f t="shared" si="2"/>
        <v>-</v>
      </c>
    </row>
    <row r="149" spans="1:6" s="3" customFormat="1">
      <c r="A149" s="132" t="s">
        <v>1612</v>
      </c>
      <c r="B149" s="314" t="s">
        <v>1212</v>
      </c>
      <c r="C149" s="303">
        <v>138</v>
      </c>
      <c r="D149" s="94">
        <v>0</v>
      </c>
      <c r="E149" s="94">
        <v>0</v>
      </c>
      <c r="F149" s="125" t="str">
        <f t="shared" si="2"/>
        <v>-</v>
      </c>
    </row>
    <row r="150" spans="1:6" s="3" customFormat="1">
      <c r="A150" s="132" t="s">
        <v>1613</v>
      </c>
      <c r="B150" s="314" t="s">
        <v>1614</v>
      </c>
      <c r="C150" s="303">
        <v>139</v>
      </c>
      <c r="D150" s="94">
        <v>0</v>
      </c>
      <c r="E150" s="94">
        <v>0</v>
      </c>
      <c r="F150" s="125" t="str">
        <f t="shared" si="2"/>
        <v>-</v>
      </c>
    </row>
    <row r="151" spans="1:6" s="3" customFormat="1">
      <c r="A151" s="132" t="s">
        <v>1615</v>
      </c>
      <c r="B151" s="314" t="s">
        <v>1800</v>
      </c>
      <c r="C151" s="303">
        <v>140</v>
      </c>
      <c r="D151" s="97">
        <f>SUM(D152:D154)+SUM(D162:D166)-D167</f>
        <v>27158</v>
      </c>
      <c r="E151" s="97">
        <f>SUM(E152:E154)+SUM(E162:E166)-E167</f>
        <v>20366</v>
      </c>
      <c r="F151" s="124">
        <f t="shared" si="2"/>
        <v>74.990794609323217</v>
      </c>
    </row>
    <row r="152" spans="1:6" s="3" customFormat="1">
      <c r="A152" s="272" t="s">
        <v>1616</v>
      </c>
      <c r="B152" s="314" t="s">
        <v>1617</v>
      </c>
      <c r="C152" s="303">
        <v>141</v>
      </c>
      <c r="D152" s="94">
        <v>0</v>
      </c>
      <c r="E152" s="94">
        <v>0</v>
      </c>
      <c r="F152" s="125" t="str">
        <f t="shared" si="2"/>
        <v>-</v>
      </c>
    </row>
    <row r="153" spans="1:6" s="3" customFormat="1">
      <c r="A153" s="272" t="s">
        <v>2937</v>
      </c>
      <c r="B153" s="317" t="s">
        <v>2938</v>
      </c>
      <c r="C153" s="303">
        <v>142</v>
      </c>
      <c r="D153" s="94">
        <v>0</v>
      </c>
      <c r="E153" s="94">
        <v>0</v>
      </c>
      <c r="F153" s="125" t="str">
        <f t="shared" si="2"/>
        <v>-</v>
      </c>
    </row>
    <row r="154" spans="1:6" s="3" customFormat="1" ht="24">
      <c r="A154" s="272" t="s">
        <v>2431</v>
      </c>
      <c r="B154" s="317" t="s">
        <v>1801</v>
      </c>
      <c r="C154" s="303">
        <v>143</v>
      </c>
      <c r="D154" s="97">
        <f>SUM(D155:D161)</f>
        <v>1387</v>
      </c>
      <c r="E154" s="97">
        <f>SUM(E155:E161)</f>
        <v>136</v>
      </c>
      <c r="F154" s="124">
        <f t="shared" si="2"/>
        <v>9.8053352559480889</v>
      </c>
    </row>
    <row r="155" spans="1:6" s="3" customFormat="1">
      <c r="A155" s="272" t="s">
        <v>1802</v>
      </c>
      <c r="B155" s="317" t="s">
        <v>1803</v>
      </c>
      <c r="C155" s="303">
        <v>144</v>
      </c>
      <c r="D155" s="94">
        <v>0</v>
      </c>
      <c r="E155" s="94">
        <v>0</v>
      </c>
      <c r="F155" s="125" t="str">
        <f t="shared" si="2"/>
        <v>-</v>
      </c>
    </row>
    <row r="156" spans="1:6" s="3" customFormat="1">
      <c r="A156" s="272" t="s">
        <v>1804</v>
      </c>
      <c r="B156" s="317" t="s">
        <v>3052</v>
      </c>
      <c r="C156" s="303">
        <v>145</v>
      </c>
      <c r="D156" s="94">
        <v>0</v>
      </c>
      <c r="E156" s="94">
        <v>0</v>
      </c>
      <c r="F156" s="125" t="str">
        <f t="shared" si="2"/>
        <v>-</v>
      </c>
    </row>
    <row r="157" spans="1:6" s="3" customFormat="1">
      <c r="A157" s="272" t="s">
        <v>3053</v>
      </c>
      <c r="B157" s="317" t="s">
        <v>3851</v>
      </c>
      <c r="C157" s="303">
        <v>146</v>
      </c>
      <c r="D157" s="94">
        <v>0</v>
      </c>
      <c r="E157" s="94">
        <v>0</v>
      </c>
      <c r="F157" s="125" t="str">
        <f t="shared" si="2"/>
        <v>-</v>
      </c>
    </row>
    <row r="158" spans="1:6" s="3" customFormat="1">
      <c r="A158" s="272" t="s">
        <v>3852</v>
      </c>
      <c r="B158" s="317" t="s">
        <v>3853</v>
      </c>
      <c r="C158" s="303">
        <v>147</v>
      </c>
      <c r="D158" s="94">
        <v>0</v>
      </c>
      <c r="E158" s="94">
        <v>0</v>
      </c>
      <c r="F158" s="125" t="str">
        <f t="shared" si="2"/>
        <v>-</v>
      </c>
    </row>
    <row r="159" spans="1:6" s="3" customFormat="1">
      <c r="A159" s="272" t="s">
        <v>3854</v>
      </c>
      <c r="B159" s="317" t="s">
        <v>3855</v>
      </c>
      <c r="C159" s="303">
        <v>148</v>
      </c>
      <c r="D159" s="94">
        <v>0</v>
      </c>
      <c r="E159" s="94">
        <v>0</v>
      </c>
      <c r="F159" s="125" t="str">
        <f t="shared" si="2"/>
        <v>-</v>
      </c>
    </row>
    <row r="160" spans="1:6" s="3" customFormat="1">
      <c r="A160" s="272" t="s">
        <v>3856</v>
      </c>
      <c r="B160" s="317" t="s">
        <v>3868</v>
      </c>
      <c r="C160" s="303">
        <v>149</v>
      </c>
      <c r="D160" s="94">
        <v>1387</v>
      </c>
      <c r="E160" s="94">
        <v>27</v>
      </c>
      <c r="F160" s="125">
        <f t="shared" si="2"/>
        <v>1.9466474405191059</v>
      </c>
    </row>
    <row r="161" spans="1:6" s="3" customFormat="1">
      <c r="A161" s="272" t="s">
        <v>3869</v>
      </c>
      <c r="B161" s="317" t="s">
        <v>4237</v>
      </c>
      <c r="C161" s="303">
        <v>150</v>
      </c>
      <c r="D161" s="94">
        <v>0</v>
      </c>
      <c r="E161" s="94">
        <v>109</v>
      </c>
      <c r="F161" s="125" t="str">
        <f t="shared" si="2"/>
        <v>-</v>
      </c>
    </row>
    <row r="162" spans="1:6" s="3" customFormat="1">
      <c r="A162" s="272" t="s">
        <v>2939</v>
      </c>
      <c r="B162" s="317" t="s">
        <v>704</v>
      </c>
      <c r="C162" s="303">
        <v>151</v>
      </c>
      <c r="D162" s="94">
        <v>0</v>
      </c>
      <c r="E162" s="94">
        <v>0</v>
      </c>
      <c r="F162" s="125" t="str">
        <f t="shared" si="2"/>
        <v>-</v>
      </c>
    </row>
    <row r="163" spans="1:6" s="3" customFormat="1">
      <c r="A163" s="272" t="s">
        <v>3804</v>
      </c>
      <c r="B163" s="318" t="s">
        <v>2432</v>
      </c>
      <c r="C163" s="303">
        <v>152</v>
      </c>
      <c r="D163" s="94">
        <v>0</v>
      </c>
      <c r="E163" s="94">
        <v>0</v>
      </c>
      <c r="F163" s="125" t="str">
        <f t="shared" si="2"/>
        <v>-</v>
      </c>
    </row>
    <row r="164" spans="1:6" s="3" customFormat="1">
      <c r="A164" s="272" t="s">
        <v>3805</v>
      </c>
      <c r="B164" s="317" t="s">
        <v>1338</v>
      </c>
      <c r="C164" s="303">
        <v>153</v>
      </c>
      <c r="D164" s="94">
        <v>0</v>
      </c>
      <c r="E164" s="94">
        <v>0</v>
      </c>
      <c r="F164" s="125" t="str">
        <f t="shared" si="2"/>
        <v>-</v>
      </c>
    </row>
    <row r="165" spans="1:6" s="3" customFormat="1">
      <c r="A165" s="132" t="s">
        <v>1339</v>
      </c>
      <c r="B165" s="317" t="s">
        <v>1340</v>
      </c>
      <c r="C165" s="303">
        <v>154</v>
      </c>
      <c r="D165" s="94">
        <v>0</v>
      </c>
      <c r="E165" s="94">
        <v>0</v>
      </c>
      <c r="F165" s="125" t="str">
        <f t="shared" si="2"/>
        <v>-</v>
      </c>
    </row>
    <row r="166" spans="1:6" s="3" customFormat="1">
      <c r="A166" s="132" t="s">
        <v>4094</v>
      </c>
      <c r="B166" s="317" t="s">
        <v>486</v>
      </c>
      <c r="C166" s="303">
        <v>155</v>
      </c>
      <c r="D166" s="94">
        <v>25771</v>
      </c>
      <c r="E166" s="94">
        <v>27301</v>
      </c>
      <c r="F166" s="125">
        <f t="shared" si="2"/>
        <v>105.93690582437623</v>
      </c>
    </row>
    <row r="167" spans="1:6" s="3" customFormat="1">
      <c r="A167" s="132" t="s">
        <v>3806</v>
      </c>
      <c r="B167" s="317" t="s">
        <v>3807</v>
      </c>
      <c r="C167" s="303">
        <v>156</v>
      </c>
      <c r="D167" s="94">
        <v>0</v>
      </c>
      <c r="E167" s="94">
        <v>7071</v>
      </c>
      <c r="F167" s="125" t="str">
        <f t="shared" si="2"/>
        <v>-</v>
      </c>
    </row>
    <row r="168" spans="1:6" s="3" customFormat="1">
      <c r="A168" s="132" t="s">
        <v>3808</v>
      </c>
      <c r="B168" s="317" t="s">
        <v>3809</v>
      </c>
      <c r="C168" s="303">
        <v>157</v>
      </c>
      <c r="D168" s="94">
        <v>2127</v>
      </c>
      <c r="E168" s="94">
        <v>1581</v>
      </c>
      <c r="F168" s="125">
        <f t="shared" si="2"/>
        <v>74.330042313117062</v>
      </c>
    </row>
    <row r="169" spans="1:6" s="3" customFormat="1">
      <c r="A169" s="132" t="s">
        <v>3810</v>
      </c>
      <c r="B169" s="314" t="s">
        <v>4238</v>
      </c>
      <c r="C169" s="303">
        <v>158</v>
      </c>
      <c r="D169" s="97">
        <f>SUM(D170:D172)</f>
        <v>194184</v>
      </c>
      <c r="E169" s="97">
        <f>SUM(E170:E172)</f>
        <v>198567</v>
      </c>
      <c r="F169" s="124">
        <f t="shared" si="2"/>
        <v>102.25713756025215</v>
      </c>
    </row>
    <row r="170" spans="1:6" s="3" customFormat="1">
      <c r="A170" s="272" t="s">
        <v>2743</v>
      </c>
      <c r="B170" s="314" t="s">
        <v>4239</v>
      </c>
      <c r="C170" s="303">
        <v>159</v>
      </c>
      <c r="D170" s="94">
        <v>0</v>
      </c>
      <c r="E170" s="94">
        <v>0</v>
      </c>
      <c r="F170" s="125" t="str">
        <f t="shared" si="2"/>
        <v>-</v>
      </c>
    </row>
    <row r="171" spans="1:6" s="3" customFormat="1">
      <c r="A171" s="272" t="s">
        <v>3811</v>
      </c>
      <c r="B171" s="314" t="s">
        <v>3812</v>
      </c>
      <c r="C171" s="303">
        <v>160</v>
      </c>
      <c r="D171" s="94">
        <v>7800</v>
      </c>
      <c r="E171" s="94">
        <v>9200</v>
      </c>
      <c r="F171" s="125">
        <f t="shared" si="2"/>
        <v>117.94871794871796</v>
      </c>
    </row>
    <row r="172" spans="1:6" s="3" customFormat="1">
      <c r="A172" s="272" t="s">
        <v>4240</v>
      </c>
      <c r="B172" s="314" t="s">
        <v>4241</v>
      </c>
      <c r="C172" s="303">
        <v>161</v>
      </c>
      <c r="D172" s="94">
        <v>186384</v>
      </c>
      <c r="E172" s="94">
        <v>189367</v>
      </c>
      <c r="F172" s="125">
        <f t="shared" si="2"/>
        <v>101.60045926688986</v>
      </c>
    </row>
    <row r="173" spans="1:6" s="3" customFormat="1">
      <c r="A173" s="272"/>
      <c r="B173" s="314" t="s">
        <v>1068</v>
      </c>
      <c r="C173" s="303">
        <v>162</v>
      </c>
      <c r="D173" s="97">
        <f>D174+D234</f>
        <v>1723587</v>
      </c>
      <c r="E173" s="97">
        <f>E174+E234</f>
        <v>1627323</v>
      </c>
      <c r="F173" s="124">
        <f t="shared" si="2"/>
        <v>94.414903338212696</v>
      </c>
    </row>
    <row r="174" spans="1:6" s="3" customFormat="1">
      <c r="A174" s="272" t="s">
        <v>3813</v>
      </c>
      <c r="B174" s="314" t="s">
        <v>1145</v>
      </c>
      <c r="C174" s="303">
        <v>163</v>
      </c>
      <c r="D174" s="97">
        <f>D175+D186+D187+D203+D231</f>
        <v>250740</v>
      </c>
      <c r="E174" s="97">
        <f>E175+E186+E187+E203+E231</f>
        <v>241828</v>
      </c>
      <c r="F174" s="124">
        <f t="shared" si="2"/>
        <v>96.44572066682619</v>
      </c>
    </row>
    <row r="175" spans="1:6" s="3" customFormat="1">
      <c r="A175" s="272" t="s">
        <v>1181</v>
      </c>
      <c r="B175" s="314" t="s">
        <v>1547</v>
      </c>
      <c r="C175" s="303">
        <v>164</v>
      </c>
      <c r="D175" s="97">
        <f>SUM(D176:D178)+SUM(D182:D185)</f>
        <v>236565</v>
      </c>
      <c r="E175" s="97">
        <f>SUM(E176:E178)+SUM(E182:E185)</f>
        <v>232628</v>
      </c>
      <c r="F175" s="124">
        <f t="shared" si="2"/>
        <v>98.335763954938386</v>
      </c>
    </row>
    <row r="176" spans="1:6" s="3" customFormat="1">
      <c r="A176" s="272" t="s">
        <v>1182</v>
      </c>
      <c r="B176" s="314" t="s">
        <v>1183</v>
      </c>
      <c r="C176" s="303">
        <v>165</v>
      </c>
      <c r="D176" s="94">
        <v>186384</v>
      </c>
      <c r="E176" s="94">
        <v>188335</v>
      </c>
      <c r="F176" s="125">
        <f t="shared" si="2"/>
        <v>101.04676367070135</v>
      </c>
    </row>
    <row r="177" spans="1:6" s="3" customFormat="1">
      <c r="A177" s="272" t="s">
        <v>1184</v>
      </c>
      <c r="B177" s="314" t="s">
        <v>1185</v>
      </c>
      <c r="C177" s="303">
        <v>166</v>
      </c>
      <c r="D177" s="94">
        <v>48744</v>
      </c>
      <c r="E177" s="94">
        <v>42890</v>
      </c>
      <c r="F177" s="125">
        <f t="shared" si="2"/>
        <v>87.990316756934178</v>
      </c>
    </row>
    <row r="178" spans="1:6" s="3" customFormat="1">
      <c r="A178" s="272" t="s">
        <v>1186</v>
      </c>
      <c r="B178" s="317" t="s">
        <v>2842</v>
      </c>
      <c r="C178" s="303">
        <v>167</v>
      </c>
      <c r="D178" s="97">
        <f>SUM(D179:D181)</f>
        <v>1437</v>
      </c>
      <c r="E178" s="97">
        <f>SUM(E179:E181)</f>
        <v>1403</v>
      </c>
      <c r="F178" s="124">
        <f t="shared" si="2"/>
        <v>97.633959638135011</v>
      </c>
    </row>
    <row r="179" spans="1:6" s="3" customFormat="1">
      <c r="A179" s="272" t="s">
        <v>2843</v>
      </c>
      <c r="B179" s="314" t="s">
        <v>2844</v>
      </c>
      <c r="C179" s="303">
        <v>168</v>
      </c>
      <c r="D179" s="94">
        <v>0</v>
      </c>
      <c r="E179" s="94">
        <v>0</v>
      </c>
      <c r="F179" s="125" t="str">
        <f t="shared" si="2"/>
        <v>-</v>
      </c>
    </row>
    <row r="180" spans="1:6" s="3" customFormat="1">
      <c r="A180" s="272" t="s">
        <v>2845</v>
      </c>
      <c r="B180" s="314" t="s">
        <v>2825</v>
      </c>
      <c r="C180" s="303">
        <v>169</v>
      </c>
      <c r="D180" s="94">
        <v>0</v>
      </c>
      <c r="E180" s="94">
        <v>0</v>
      </c>
      <c r="F180" s="125" t="str">
        <f t="shared" si="2"/>
        <v>-</v>
      </c>
    </row>
    <row r="181" spans="1:6" s="3" customFormat="1">
      <c r="A181" s="272" t="s">
        <v>2826</v>
      </c>
      <c r="B181" s="314" t="s">
        <v>2827</v>
      </c>
      <c r="C181" s="303">
        <v>170</v>
      </c>
      <c r="D181" s="94">
        <v>1437</v>
      </c>
      <c r="E181" s="94">
        <v>1403</v>
      </c>
      <c r="F181" s="125">
        <f t="shared" si="2"/>
        <v>97.633959638135011</v>
      </c>
    </row>
    <row r="182" spans="1:6" s="3" customFormat="1">
      <c r="A182" s="272" t="s">
        <v>1188</v>
      </c>
      <c r="B182" s="317" t="s">
        <v>1189</v>
      </c>
      <c r="C182" s="303">
        <v>171</v>
      </c>
      <c r="D182" s="94">
        <v>0</v>
      </c>
      <c r="E182" s="94">
        <v>0</v>
      </c>
      <c r="F182" s="125" t="str">
        <f t="shared" si="2"/>
        <v>-</v>
      </c>
    </row>
    <row r="183" spans="1:6" s="3" customFormat="1">
      <c r="A183" s="272" t="s">
        <v>1190</v>
      </c>
      <c r="B183" s="317" t="s">
        <v>1191</v>
      </c>
      <c r="C183" s="303">
        <v>172</v>
      </c>
      <c r="D183" s="94">
        <v>0</v>
      </c>
      <c r="E183" s="94">
        <v>0</v>
      </c>
      <c r="F183" s="125" t="str">
        <f t="shared" si="2"/>
        <v>-</v>
      </c>
    </row>
    <row r="184" spans="1:6" s="3" customFormat="1">
      <c r="A184" s="272" t="s">
        <v>1192</v>
      </c>
      <c r="B184" s="317" t="s">
        <v>2983</v>
      </c>
      <c r="C184" s="303">
        <v>173</v>
      </c>
      <c r="D184" s="94">
        <v>0</v>
      </c>
      <c r="E184" s="94">
        <v>0</v>
      </c>
      <c r="F184" s="125" t="str">
        <f t="shared" si="2"/>
        <v>-</v>
      </c>
    </row>
    <row r="185" spans="1:6" s="3" customFormat="1">
      <c r="A185" s="272" t="s">
        <v>1193</v>
      </c>
      <c r="B185" s="317" t="s">
        <v>3032</v>
      </c>
      <c r="C185" s="303">
        <v>174</v>
      </c>
      <c r="D185" s="94">
        <v>0</v>
      </c>
      <c r="E185" s="94">
        <v>0</v>
      </c>
      <c r="F185" s="125" t="str">
        <f t="shared" si="2"/>
        <v>-</v>
      </c>
    </row>
    <row r="186" spans="1:6" s="3" customFormat="1">
      <c r="A186" s="272" t="s">
        <v>3033</v>
      </c>
      <c r="B186" s="314" t="s">
        <v>3034</v>
      </c>
      <c r="C186" s="303">
        <v>175</v>
      </c>
      <c r="D186" s="94">
        <v>6375</v>
      </c>
      <c r="E186" s="94">
        <v>0</v>
      </c>
      <c r="F186" s="125">
        <f t="shared" si="2"/>
        <v>0</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v>0</v>
      </c>
      <c r="E189" s="94">
        <v>0</v>
      </c>
      <c r="F189" s="125" t="str">
        <f t="shared" si="2"/>
        <v>-</v>
      </c>
    </row>
    <row r="190" spans="1:6" s="3" customFormat="1">
      <c r="A190" s="132" t="s">
        <v>3660</v>
      </c>
      <c r="B190" s="314" t="s">
        <v>3661</v>
      </c>
      <c r="C190" s="303">
        <v>179</v>
      </c>
      <c r="D190" s="94">
        <v>0</v>
      </c>
      <c r="E190" s="94">
        <v>0</v>
      </c>
      <c r="F190" s="125" t="str">
        <f t="shared" si="2"/>
        <v>-</v>
      </c>
    </row>
    <row r="191" spans="1:6" s="3" customFormat="1">
      <c r="A191" s="132" t="s">
        <v>3662</v>
      </c>
      <c r="B191" s="314" t="s">
        <v>3663</v>
      </c>
      <c r="C191" s="303">
        <v>180</v>
      </c>
      <c r="D191" s="94">
        <v>0</v>
      </c>
      <c r="E191" s="94">
        <v>0</v>
      </c>
      <c r="F191" s="125" t="str">
        <f t="shared" si="2"/>
        <v>-</v>
      </c>
    </row>
    <row r="192" spans="1:6" s="3" customFormat="1">
      <c r="A192" s="132" t="s">
        <v>3664</v>
      </c>
      <c r="B192" s="314" t="s">
        <v>3665</v>
      </c>
      <c r="C192" s="303">
        <v>181</v>
      </c>
      <c r="D192" s="94">
        <v>0</v>
      </c>
      <c r="E192" s="94">
        <v>0</v>
      </c>
      <c r="F192" s="125" t="str">
        <f t="shared" si="2"/>
        <v>-</v>
      </c>
    </row>
    <row r="193" spans="1:6" s="3" customFormat="1">
      <c r="A193" s="132" t="s">
        <v>3666</v>
      </c>
      <c r="B193" s="314" t="s">
        <v>3667</v>
      </c>
      <c r="C193" s="303">
        <v>182</v>
      </c>
      <c r="D193" s="94">
        <v>0</v>
      </c>
      <c r="E193" s="94">
        <v>0</v>
      </c>
      <c r="F193" s="125" t="str">
        <f t="shared" si="2"/>
        <v>-</v>
      </c>
    </row>
    <row r="194" spans="1:6" s="3" customFormat="1">
      <c r="A194" s="132" t="s">
        <v>3668</v>
      </c>
      <c r="B194" s="314" t="s">
        <v>3669</v>
      </c>
      <c r="C194" s="303">
        <v>183</v>
      </c>
      <c r="D194" s="94">
        <v>0</v>
      </c>
      <c r="E194" s="94">
        <v>0</v>
      </c>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v>0</v>
      </c>
      <c r="E196" s="94">
        <v>0</v>
      </c>
      <c r="F196" s="125" t="str">
        <f t="shared" si="2"/>
        <v>-</v>
      </c>
    </row>
    <row r="197" spans="1:6" s="3" customFormat="1">
      <c r="A197" s="132" t="s">
        <v>3671</v>
      </c>
      <c r="B197" s="317" t="s">
        <v>3661</v>
      </c>
      <c r="C197" s="303">
        <v>186</v>
      </c>
      <c r="D197" s="94">
        <v>0</v>
      </c>
      <c r="E197" s="94">
        <v>0</v>
      </c>
      <c r="F197" s="125" t="str">
        <f t="shared" si="2"/>
        <v>-</v>
      </c>
    </row>
    <row r="198" spans="1:6" s="3" customFormat="1">
      <c r="A198" s="132" t="s">
        <v>3672</v>
      </c>
      <c r="B198" s="317" t="s">
        <v>3663</v>
      </c>
      <c r="C198" s="303">
        <v>187</v>
      </c>
      <c r="D198" s="94">
        <v>0</v>
      </c>
      <c r="E198" s="94">
        <v>0</v>
      </c>
      <c r="F198" s="125" t="str">
        <f t="shared" si="2"/>
        <v>-</v>
      </c>
    </row>
    <row r="199" spans="1:6" s="3" customFormat="1">
      <c r="A199" s="132" t="s">
        <v>3673</v>
      </c>
      <c r="B199" s="317" t="s">
        <v>3665</v>
      </c>
      <c r="C199" s="303">
        <v>188</v>
      </c>
      <c r="D199" s="94">
        <v>0</v>
      </c>
      <c r="E199" s="94">
        <v>0</v>
      </c>
      <c r="F199" s="125" t="str">
        <f t="shared" si="2"/>
        <v>-</v>
      </c>
    </row>
    <row r="200" spans="1:6" s="3" customFormat="1">
      <c r="A200" s="132" t="s">
        <v>3674</v>
      </c>
      <c r="B200" s="317" t="s">
        <v>3667</v>
      </c>
      <c r="C200" s="303">
        <v>189</v>
      </c>
      <c r="D200" s="94">
        <v>0</v>
      </c>
      <c r="E200" s="94">
        <v>0</v>
      </c>
      <c r="F200" s="125" t="str">
        <f t="shared" si="2"/>
        <v>-</v>
      </c>
    </row>
    <row r="201" spans="1:6" s="3" customFormat="1">
      <c r="A201" s="132" t="s">
        <v>3675</v>
      </c>
      <c r="B201" s="317" t="s">
        <v>3669</v>
      </c>
      <c r="C201" s="303">
        <v>190</v>
      </c>
      <c r="D201" s="94">
        <v>0</v>
      </c>
      <c r="E201" s="94">
        <v>0</v>
      </c>
      <c r="F201" s="125" t="str">
        <f t="shared" si="2"/>
        <v>-</v>
      </c>
    </row>
    <row r="202" spans="1:6" s="3" customFormat="1">
      <c r="A202" s="132" t="s">
        <v>3676</v>
      </c>
      <c r="B202" s="314" t="s">
        <v>3677</v>
      </c>
      <c r="C202" s="303">
        <v>191</v>
      </c>
      <c r="D202" s="94">
        <v>0</v>
      </c>
      <c r="E202" s="94">
        <v>0</v>
      </c>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v>0</v>
      </c>
      <c r="E205" s="94">
        <v>0</v>
      </c>
      <c r="F205" s="125" t="str">
        <f t="shared" si="3"/>
        <v>-</v>
      </c>
    </row>
    <row r="206" spans="1:6" s="3" customFormat="1">
      <c r="A206" s="132" t="s">
        <v>2986</v>
      </c>
      <c r="B206" s="317" t="s">
        <v>2987</v>
      </c>
      <c r="C206" s="303">
        <v>195</v>
      </c>
      <c r="D206" s="94">
        <v>0</v>
      </c>
      <c r="E206" s="94">
        <v>0</v>
      </c>
      <c r="F206" s="125" t="str">
        <f t="shared" si="3"/>
        <v>-</v>
      </c>
    </row>
    <row r="207" spans="1:6" s="3" customFormat="1">
      <c r="A207" s="132" t="s">
        <v>2988</v>
      </c>
      <c r="B207" s="317" t="s">
        <v>2989</v>
      </c>
      <c r="C207" s="303">
        <v>196</v>
      </c>
      <c r="D207" s="94">
        <v>0</v>
      </c>
      <c r="E207" s="94">
        <v>0</v>
      </c>
      <c r="F207" s="125" t="str">
        <f t="shared" si="3"/>
        <v>-</v>
      </c>
    </row>
    <row r="208" spans="1:6" s="3" customFormat="1">
      <c r="A208" s="132" t="s">
        <v>3679</v>
      </c>
      <c r="B208" s="317" t="s">
        <v>2990</v>
      </c>
      <c r="C208" s="303">
        <v>197</v>
      </c>
      <c r="D208" s="94">
        <v>0</v>
      </c>
      <c r="E208" s="94">
        <v>0</v>
      </c>
      <c r="F208" s="125" t="str">
        <f t="shared" si="3"/>
        <v>-</v>
      </c>
    </row>
    <row r="209" spans="1:6" s="3" customFormat="1">
      <c r="A209" s="132" t="s">
        <v>2991</v>
      </c>
      <c r="B209" s="317" t="s">
        <v>2992</v>
      </c>
      <c r="C209" s="303">
        <v>198</v>
      </c>
      <c r="D209" s="94">
        <v>0</v>
      </c>
      <c r="E209" s="94">
        <v>0</v>
      </c>
      <c r="F209" s="125" t="str">
        <f t="shared" si="3"/>
        <v>-</v>
      </c>
    </row>
    <row r="210" spans="1:6" s="3" customFormat="1">
      <c r="A210" s="132" t="s">
        <v>2993</v>
      </c>
      <c r="B210" s="317" t="s">
        <v>100</v>
      </c>
      <c r="C210" s="303">
        <v>199</v>
      </c>
      <c r="D210" s="94">
        <v>0</v>
      </c>
      <c r="E210" s="94">
        <v>0</v>
      </c>
      <c r="F210" s="125" t="str">
        <f t="shared" si="3"/>
        <v>-</v>
      </c>
    </row>
    <row r="211" spans="1:6" s="3" customFormat="1">
      <c r="A211" s="132" t="s">
        <v>495</v>
      </c>
      <c r="B211" s="317" t="s">
        <v>496</v>
      </c>
      <c r="C211" s="303">
        <v>200</v>
      </c>
      <c r="D211" s="94">
        <v>0</v>
      </c>
      <c r="E211" s="94">
        <v>0</v>
      </c>
      <c r="F211" s="125" t="str">
        <f t="shared" si="3"/>
        <v>-</v>
      </c>
    </row>
    <row r="212" spans="1:6" s="3" customFormat="1">
      <c r="A212" s="132" t="s">
        <v>497</v>
      </c>
      <c r="B212" s="317" t="s">
        <v>498</v>
      </c>
      <c r="C212" s="303">
        <v>201</v>
      </c>
      <c r="D212" s="94">
        <v>0</v>
      </c>
      <c r="E212" s="94">
        <v>0</v>
      </c>
      <c r="F212" s="125" t="str">
        <f t="shared" si="3"/>
        <v>-</v>
      </c>
    </row>
    <row r="213" spans="1:6" s="3" customFormat="1">
      <c r="A213" s="132" t="s">
        <v>499</v>
      </c>
      <c r="B213" s="317" t="s">
        <v>500</v>
      </c>
      <c r="C213" s="303">
        <v>202</v>
      </c>
      <c r="D213" s="94">
        <v>0</v>
      </c>
      <c r="E213" s="94">
        <v>0</v>
      </c>
      <c r="F213" s="125" t="str">
        <f t="shared" si="3"/>
        <v>-</v>
      </c>
    </row>
    <row r="214" spans="1:6" s="3" customFormat="1">
      <c r="A214" s="132" t="s">
        <v>501</v>
      </c>
      <c r="B214" s="317" t="s">
        <v>502</v>
      </c>
      <c r="C214" s="303">
        <v>203</v>
      </c>
      <c r="D214" s="94">
        <v>0</v>
      </c>
      <c r="E214" s="94">
        <v>0</v>
      </c>
      <c r="F214" s="125" t="str">
        <f t="shared" si="3"/>
        <v>-</v>
      </c>
    </row>
    <row r="215" spans="1:6" s="3" customFormat="1">
      <c r="A215" s="132" t="s">
        <v>2498</v>
      </c>
      <c r="B215" s="317" t="s">
        <v>2499</v>
      </c>
      <c r="C215" s="303">
        <v>204</v>
      </c>
      <c r="D215" s="94">
        <v>0</v>
      </c>
      <c r="E215" s="94">
        <v>0</v>
      </c>
      <c r="F215" s="125" t="str">
        <f t="shared" si="3"/>
        <v>-</v>
      </c>
    </row>
    <row r="216" spans="1:6" s="3" customFormat="1">
      <c r="A216" s="132" t="s">
        <v>3361</v>
      </c>
      <c r="B216" s="317" t="s">
        <v>3362</v>
      </c>
      <c r="C216" s="303">
        <v>205</v>
      </c>
      <c r="D216" s="94">
        <v>0</v>
      </c>
      <c r="E216" s="94">
        <v>0</v>
      </c>
      <c r="F216" s="125" t="str">
        <f t="shared" si="3"/>
        <v>-</v>
      </c>
    </row>
    <row r="217" spans="1:6" s="3" customFormat="1">
      <c r="A217" s="132" t="s">
        <v>3363</v>
      </c>
      <c r="B217" s="317" t="s">
        <v>3364</v>
      </c>
      <c r="C217" s="303">
        <v>206</v>
      </c>
      <c r="D217" s="94">
        <v>0</v>
      </c>
      <c r="E217" s="94">
        <v>0</v>
      </c>
      <c r="F217" s="125" t="str">
        <f t="shared" si="3"/>
        <v>-</v>
      </c>
    </row>
    <row r="218" spans="1:6" s="3" customFormat="1">
      <c r="A218" s="132" t="s">
        <v>3365</v>
      </c>
      <c r="B218" s="317" t="s">
        <v>2781</v>
      </c>
      <c r="C218" s="303">
        <v>207</v>
      </c>
      <c r="D218" s="94">
        <v>0</v>
      </c>
      <c r="E218" s="94">
        <v>0</v>
      </c>
      <c r="F218" s="125" t="str">
        <f t="shared" si="3"/>
        <v>-</v>
      </c>
    </row>
    <row r="219" spans="1:6" s="3" customFormat="1">
      <c r="A219" s="132" t="s">
        <v>2782</v>
      </c>
      <c r="B219" s="317" t="s">
        <v>2783</v>
      </c>
      <c r="C219" s="303">
        <v>208</v>
      </c>
      <c r="D219" s="94">
        <v>0</v>
      </c>
      <c r="E219" s="94">
        <v>0</v>
      </c>
      <c r="F219" s="125" t="str">
        <f t="shared" si="3"/>
        <v>-</v>
      </c>
    </row>
    <row r="220" spans="1:6" s="3" customFormat="1">
      <c r="A220" s="132" t="s">
        <v>2784</v>
      </c>
      <c r="B220" s="318" t="s">
        <v>4221</v>
      </c>
      <c r="C220" s="303">
        <v>209</v>
      </c>
      <c r="D220" s="94">
        <v>0</v>
      </c>
      <c r="E220" s="94">
        <v>0</v>
      </c>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v>0</v>
      </c>
      <c r="E222" s="94">
        <v>0</v>
      </c>
      <c r="F222" s="125" t="str">
        <f t="shared" si="3"/>
        <v>-</v>
      </c>
    </row>
    <row r="223" spans="1:6" s="3" customFormat="1">
      <c r="A223" s="132" t="s">
        <v>4224</v>
      </c>
      <c r="B223" s="317" t="s">
        <v>4225</v>
      </c>
      <c r="C223" s="303">
        <v>212</v>
      </c>
      <c r="D223" s="94">
        <v>0</v>
      </c>
      <c r="E223" s="94">
        <v>0</v>
      </c>
      <c r="F223" s="125" t="str">
        <f t="shared" si="3"/>
        <v>-</v>
      </c>
    </row>
    <row r="224" spans="1:6" s="3" customFormat="1">
      <c r="A224" s="132">
        <v>2615</v>
      </c>
      <c r="B224" s="317" t="s">
        <v>4226</v>
      </c>
      <c r="C224" s="303">
        <v>213</v>
      </c>
      <c r="D224" s="94">
        <v>0</v>
      </c>
      <c r="E224" s="94">
        <v>0</v>
      </c>
      <c r="F224" s="125" t="str">
        <f t="shared" si="3"/>
        <v>-</v>
      </c>
    </row>
    <row r="225" spans="1:6" s="3" customFormat="1">
      <c r="A225" s="132">
        <v>2616</v>
      </c>
      <c r="B225" s="317" t="s">
        <v>4227</v>
      </c>
      <c r="C225" s="303">
        <v>214</v>
      </c>
      <c r="D225" s="94">
        <v>0</v>
      </c>
      <c r="E225" s="94">
        <v>0</v>
      </c>
      <c r="F225" s="125" t="str">
        <f t="shared" si="3"/>
        <v>-</v>
      </c>
    </row>
    <row r="226" spans="1:6" s="3" customFormat="1">
      <c r="A226" s="132">
        <v>2646</v>
      </c>
      <c r="B226" s="317" t="s">
        <v>4228</v>
      </c>
      <c r="C226" s="303">
        <v>215</v>
      </c>
      <c r="D226" s="94">
        <v>0</v>
      </c>
      <c r="E226" s="94">
        <v>0</v>
      </c>
      <c r="F226" s="125" t="str">
        <f t="shared" si="3"/>
        <v>-</v>
      </c>
    </row>
    <row r="227" spans="1:6" s="3" customFormat="1">
      <c r="A227" s="132">
        <v>2647</v>
      </c>
      <c r="B227" s="317" t="s">
        <v>4229</v>
      </c>
      <c r="C227" s="303">
        <v>216</v>
      </c>
      <c r="D227" s="94">
        <v>0</v>
      </c>
      <c r="E227" s="94">
        <v>0</v>
      </c>
      <c r="F227" s="125" t="str">
        <f t="shared" si="3"/>
        <v>-</v>
      </c>
    </row>
    <row r="228" spans="1:6" s="3" customFormat="1">
      <c r="A228" s="132">
        <v>2648</v>
      </c>
      <c r="B228" s="317" t="s">
        <v>4230</v>
      </c>
      <c r="C228" s="303">
        <v>217</v>
      </c>
      <c r="D228" s="94">
        <v>0</v>
      </c>
      <c r="E228" s="94">
        <v>0</v>
      </c>
      <c r="F228" s="125" t="str">
        <f t="shared" si="3"/>
        <v>-</v>
      </c>
    </row>
    <row r="229" spans="1:6" s="3" customFormat="1">
      <c r="A229" s="132">
        <v>2655</v>
      </c>
      <c r="B229" s="317" t="s">
        <v>4231</v>
      </c>
      <c r="C229" s="303">
        <v>218</v>
      </c>
      <c r="D229" s="94">
        <v>0</v>
      </c>
      <c r="E229" s="94">
        <v>0</v>
      </c>
      <c r="F229" s="125" t="str">
        <f t="shared" si="3"/>
        <v>-</v>
      </c>
    </row>
    <row r="230" spans="1:6" s="3" customFormat="1">
      <c r="A230" s="132">
        <v>2656</v>
      </c>
      <c r="B230" s="317" t="s">
        <v>4232</v>
      </c>
      <c r="C230" s="303">
        <v>219</v>
      </c>
      <c r="D230" s="94">
        <v>0</v>
      </c>
      <c r="E230" s="94">
        <v>0</v>
      </c>
      <c r="F230" s="125" t="str">
        <f t="shared" si="3"/>
        <v>-</v>
      </c>
    </row>
    <row r="231" spans="1:6" s="3" customFormat="1">
      <c r="A231" s="132" t="s">
        <v>973</v>
      </c>
      <c r="B231" s="314" t="s">
        <v>3393</v>
      </c>
      <c r="C231" s="303">
        <v>220</v>
      </c>
      <c r="D231" s="97">
        <f>SUM(D232:D233)</f>
        <v>7800</v>
      </c>
      <c r="E231" s="97">
        <f>SUM(E232:E233)</f>
        <v>9200</v>
      </c>
      <c r="F231" s="124">
        <f t="shared" si="3"/>
        <v>117.94871794871796</v>
      </c>
    </row>
    <row r="232" spans="1:6" s="3" customFormat="1">
      <c r="A232" s="132" t="s">
        <v>974</v>
      </c>
      <c r="B232" s="314" t="s">
        <v>975</v>
      </c>
      <c r="C232" s="303">
        <v>221</v>
      </c>
      <c r="D232" s="94">
        <v>0</v>
      </c>
      <c r="E232" s="94">
        <v>0</v>
      </c>
      <c r="F232" s="125" t="str">
        <f t="shared" si="3"/>
        <v>-</v>
      </c>
    </row>
    <row r="233" spans="1:6" s="3" customFormat="1">
      <c r="A233" s="132" t="s">
        <v>976</v>
      </c>
      <c r="B233" s="314" t="s">
        <v>977</v>
      </c>
      <c r="C233" s="303">
        <v>222</v>
      </c>
      <c r="D233" s="94">
        <v>7800</v>
      </c>
      <c r="E233" s="94">
        <v>9200</v>
      </c>
      <c r="F233" s="125">
        <f t="shared" si="3"/>
        <v>117.94871794871796</v>
      </c>
    </row>
    <row r="234" spans="1:6" s="3" customFormat="1">
      <c r="A234" s="132" t="s">
        <v>978</v>
      </c>
      <c r="B234" s="314" t="s">
        <v>3394</v>
      </c>
      <c r="C234" s="303">
        <v>223</v>
      </c>
      <c r="D234" s="97">
        <f>+D235+D243-D247+D251+D252+D253</f>
        <v>1472847</v>
      </c>
      <c r="E234" s="97">
        <f>+E235+E243-E247+E251+E252+E253</f>
        <v>1385495</v>
      </c>
      <c r="F234" s="124">
        <f t="shared" si="3"/>
        <v>94.069173512252121</v>
      </c>
    </row>
    <row r="235" spans="1:6" s="3" customFormat="1">
      <c r="A235" s="132" t="s">
        <v>1279</v>
      </c>
      <c r="B235" s="314" t="s">
        <v>3395</v>
      </c>
      <c r="C235" s="303">
        <v>224</v>
      </c>
      <c r="D235" s="97">
        <f>D236-D239</f>
        <v>1396805</v>
      </c>
      <c r="E235" s="97">
        <f>E236-E239</f>
        <v>1363661</v>
      </c>
      <c r="F235" s="124">
        <f t="shared" si="3"/>
        <v>97.627156260179476</v>
      </c>
    </row>
    <row r="236" spans="1:6" s="3" customFormat="1">
      <c r="A236" s="132" t="s">
        <v>1280</v>
      </c>
      <c r="B236" s="314" t="s">
        <v>3396</v>
      </c>
      <c r="C236" s="303">
        <v>225</v>
      </c>
      <c r="D236" s="97">
        <f>SUM(D237:D238)</f>
        <v>1396805</v>
      </c>
      <c r="E236" s="97">
        <f>SUM(E237:E238)</f>
        <v>1363661</v>
      </c>
      <c r="F236" s="124">
        <f t="shared" si="3"/>
        <v>97.627156260179476</v>
      </c>
    </row>
    <row r="237" spans="1:6" s="3" customFormat="1">
      <c r="A237" s="132" t="s">
        <v>1281</v>
      </c>
      <c r="B237" s="314" t="s">
        <v>1282</v>
      </c>
      <c r="C237" s="303">
        <v>226</v>
      </c>
      <c r="D237" s="94">
        <v>1396805</v>
      </c>
      <c r="E237" s="94">
        <v>1363661</v>
      </c>
      <c r="F237" s="125">
        <f t="shared" si="3"/>
        <v>97.627156260179476</v>
      </c>
    </row>
    <row r="238" spans="1:6" s="3" customFormat="1">
      <c r="A238" s="132" t="s">
        <v>1283</v>
      </c>
      <c r="B238" s="314" t="s">
        <v>1284</v>
      </c>
      <c r="C238" s="303">
        <v>227</v>
      </c>
      <c r="D238" s="94">
        <v>0</v>
      </c>
      <c r="E238" s="94">
        <v>0</v>
      </c>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v>0</v>
      </c>
      <c r="E240" s="94">
        <v>0</v>
      </c>
      <c r="F240" s="125" t="str">
        <f t="shared" si="3"/>
        <v>-</v>
      </c>
    </row>
    <row r="241" spans="1:6" s="3" customFormat="1">
      <c r="A241" s="132" t="s">
        <v>4093</v>
      </c>
      <c r="B241" s="314" t="s">
        <v>4117</v>
      </c>
      <c r="C241" s="303">
        <v>230</v>
      </c>
      <c r="D241" s="94">
        <v>0</v>
      </c>
      <c r="E241" s="94">
        <v>0</v>
      </c>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120192</v>
      </c>
      <c r="E243" s="97">
        <f>SUM(E244:E246)</f>
        <v>92483</v>
      </c>
      <c r="F243" s="124">
        <f t="shared" si="3"/>
        <v>76.946052981895633</v>
      </c>
    </row>
    <row r="244" spans="1:6" s="3" customFormat="1">
      <c r="A244" s="132" t="s">
        <v>2861</v>
      </c>
      <c r="B244" s="314" t="s">
        <v>4121</v>
      </c>
      <c r="C244" s="303">
        <v>233</v>
      </c>
      <c r="D244" s="94">
        <v>120192</v>
      </c>
      <c r="E244" s="94">
        <v>92483</v>
      </c>
      <c r="F244" s="125">
        <f t="shared" si="3"/>
        <v>76.946052981895633</v>
      </c>
    </row>
    <row r="245" spans="1:6" s="3" customFormat="1">
      <c r="A245" s="132" t="s">
        <v>1132</v>
      </c>
      <c r="B245" s="314" t="s">
        <v>2804</v>
      </c>
      <c r="C245" s="303">
        <v>234</v>
      </c>
      <c r="D245" s="94">
        <v>0</v>
      </c>
      <c r="E245" s="94">
        <v>0</v>
      </c>
      <c r="F245" s="125" t="str">
        <f t="shared" si="3"/>
        <v>-</v>
      </c>
    </row>
    <row r="246" spans="1:6" s="3" customFormat="1">
      <c r="A246" s="132" t="s">
        <v>1623</v>
      </c>
      <c r="B246" s="314" t="s">
        <v>2805</v>
      </c>
      <c r="C246" s="303">
        <v>235</v>
      </c>
      <c r="D246" s="94">
        <v>0</v>
      </c>
      <c r="E246" s="94">
        <v>0</v>
      </c>
      <c r="F246" s="125" t="str">
        <f t="shared" si="3"/>
        <v>-</v>
      </c>
    </row>
    <row r="247" spans="1:6" s="3" customFormat="1">
      <c r="A247" s="132" t="s">
        <v>2806</v>
      </c>
      <c r="B247" s="314" t="s">
        <v>3399</v>
      </c>
      <c r="C247" s="303">
        <v>236</v>
      </c>
      <c r="D247" s="97">
        <f>SUM(D248:D250)</f>
        <v>73435</v>
      </c>
      <c r="E247" s="97">
        <f>SUM(E248:E250)</f>
        <v>92596</v>
      </c>
      <c r="F247" s="124">
        <f t="shared" si="3"/>
        <v>126.09246272213521</v>
      </c>
    </row>
    <row r="248" spans="1:6" s="3" customFormat="1">
      <c r="A248" s="132" t="s">
        <v>2927</v>
      </c>
      <c r="B248" s="314" t="s">
        <v>2807</v>
      </c>
      <c r="C248" s="303">
        <v>237</v>
      </c>
      <c r="D248" s="94">
        <v>0</v>
      </c>
      <c r="E248" s="94">
        <v>0</v>
      </c>
      <c r="F248" s="125" t="str">
        <f t="shared" si="3"/>
        <v>-</v>
      </c>
    </row>
    <row r="249" spans="1:6" s="3" customFormat="1">
      <c r="A249" s="132" t="s">
        <v>2593</v>
      </c>
      <c r="B249" s="317" t="s">
        <v>2808</v>
      </c>
      <c r="C249" s="303">
        <v>238</v>
      </c>
      <c r="D249" s="94">
        <v>73435</v>
      </c>
      <c r="E249" s="94">
        <v>92596</v>
      </c>
      <c r="F249" s="125">
        <f t="shared" si="3"/>
        <v>126.09246272213521</v>
      </c>
    </row>
    <row r="250" spans="1:6" s="3" customFormat="1">
      <c r="A250" s="132" t="s">
        <v>1930</v>
      </c>
      <c r="B250" s="317" t="s">
        <v>2809</v>
      </c>
      <c r="C250" s="303">
        <v>239</v>
      </c>
      <c r="D250" s="94">
        <v>0</v>
      </c>
      <c r="E250" s="94">
        <v>0</v>
      </c>
      <c r="F250" s="125" t="str">
        <f t="shared" si="3"/>
        <v>-</v>
      </c>
    </row>
    <row r="251" spans="1:6" s="3" customFormat="1">
      <c r="A251" s="132" t="s">
        <v>4283</v>
      </c>
      <c r="B251" s="317" t="s">
        <v>2810</v>
      </c>
      <c r="C251" s="303">
        <v>240</v>
      </c>
      <c r="D251" s="94">
        <v>27158</v>
      </c>
      <c r="E251" s="94">
        <v>20366</v>
      </c>
      <c r="F251" s="125">
        <f t="shared" si="3"/>
        <v>74.990794609323217</v>
      </c>
    </row>
    <row r="252" spans="1:6" s="3" customFormat="1">
      <c r="A252" s="132" t="s">
        <v>2595</v>
      </c>
      <c r="B252" s="317" t="s">
        <v>1574</v>
      </c>
      <c r="C252" s="303">
        <v>241</v>
      </c>
      <c r="D252" s="94">
        <v>2127</v>
      </c>
      <c r="E252" s="94">
        <v>1581</v>
      </c>
      <c r="F252" s="125">
        <f t="shared" si="3"/>
        <v>74.330042313117062</v>
      </c>
    </row>
    <row r="253" spans="1:6" s="3" customFormat="1">
      <c r="A253" s="132" t="s">
        <v>1575</v>
      </c>
      <c r="B253" s="317" t="s">
        <v>1576</v>
      </c>
      <c r="C253" s="303">
        <v>242</v>
      </c>
      <c r="D253" s="94">
        <v>0</v>
      </c>
      <c r="E253" s="94">
        <v>0</v>
      </c>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v>0</v>
      </c>
      <c r="E256" s="95">
        <v>0</v>
      </c>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25771</v>
      </c>
      <c r="E260" s="94">
        <v>20230</v>
      </c>
      <c r="F260" s="125">
        <f t="shared" si="4"/>
        <v>78.499088122308024</v>
      </c>
    </row>
    <row r="261" spans="1:6" s="3" customFormat="1">
      <c r="A261" s="132" t="s">
        <v>3171</v>
      </c>
      <c r="B261" s="314" t="s">
        <v>3173</v>
      </c>
      <c r="C261" s="303">
        <v>249</v>
      </c>
      <c r="D261" s="94">
        <v>1387</v>
      </c>
      <c r="E261" s="94">
        <v>136</v>
      </c>
      <c r="F261" s="125">
        <f t="shared" si="4"/>
        <v>9.8053352559480889</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v>2127</v>
      </c>
      <c r="E263" s="94">
        <v>1581</v>
      </c>
      <c r="F263" s="125">
        <f t="shared" si="4"/>
        <v>74.330042313117062</v>
      </c>
    </row>
    <row r="264" spans="1:6" s="3" customFormat="1">
      <c r="A264" s="321" t="s">
        <v>3401</v>
      </c>
      <c r="B264" s="322" t="s">
        <v>3402</v>
      </c>
      <c r="C264" s="303">
        <v>252</v>
      </c>
      <c r="D264" s="94">
        <v>0</v>
      </c>
      <c r="E264" s="94">
        <v>0</v>
      </c>
      <c r="F264" s="125"/>
    </row>
    <row r="265" spans="1:6" s="3" customFormat="1">
      <c r="A265" s="321" t="s">
        <v>3403</v>
      </c>
      <c r="B265" s="322" t="s">
        <v>3404</v>
      </c>
      <c r="C265" s="303">
        <v>253</v>
      </c>
      <c r="D265" s="94">
        <v>0</v>
      </c>
      <c r="E265" s="94">
        <v>0</v>
      </c>
      <c r="F265" s="125"/>
    </row>
    <row r="266" spans="1:6" s="3" customFormat="1">
      <c r="A266" s="321" t="s">
        <v>3405</v>
      </c>
      <c r="B266" s="322" t="s">
        <v>3406</v>
      </c>
      <c r="C266" s="303">
        <v>254</v>
      </c>
      <c r="D266" s="94">
        <v>0</v>
      </c>
      <c r="E266" s="94">
        <v>0</v>
      </c>
      <c r="F266" s="125"/>
    </row>
    <row r="267" spans="1:6" s="3" customFormat="1">
      <c r="A267" s="321" t="s">
        <v>3407</v>
      </c>
      <c r="B267" s="322" t="s">
        <v>3408</v>
      </c>
      <c r="C267" s="303">
        <v>255</v>
      </c>
      <c r="D267" s="94">
        <v>0</v>
      </c>
      <c r="E267" s="94">
        <v>0</v>
      </c>
      <c r="F267" s="125"/>
    </row>
    <row r="268" spans="1:6" s="3" customFormat="1">
      <c r="A268" s="321" t="s">
        <v>3409</v>
      </c>
      <c r="B268" s="322" t="s">
        <v>3410</v>
      </c>
      <c r="C268" s="303">
        <v>256</v>
      </c>
      <c r="D268" s="94">
        <v>0</v>
      </c>
      <c r="E268" s="94">
        <v>0</v>
      </c>
      <c r="F268" s="125"/>
    </row>
    <row r="269" spans="1:6" s="3" customFormat="1">
      <c r="A269" s="321" t="s">
        <v>3411</v>
      </c>
      <c r="B269" s="322" t="s">
        <v>3412</v>
      </c>
      <c r="C269" s="303">
        <v>257</v>
      </c>
      <c r="D269" s="94">
        <v>0</v>
      </c>
      <c r="E269" s="94">
        <v>0</v>
      </c>
      <c r="F269" s="125"/>
    </row>
    <row r="270" spans="1:6" s="3" customFormat="1" ht="24">
      <c r="A270" s="132" t="s">
        <v>240</v>
      </c>
      <c r="B270" s="314" t="s">
        <v>241</v>
      </c>
      <c r="C270" s="303">
        <v>258</v>
      </c>
      <c r="D270" s="94">
        <v>0</v>
      </c>
      <c r="E270" s="94">
        <v>0</v>
      </c>
      <c r="F270" s="125" t="str">
        <f t="shared" si="4"/>
        <v>-</v>
      </c>
    </row>
    <row r="271" spans="1:6" s="3" customFormat="1">
      <c r="A271" s="132" t="s">
        <v>242</v>
      </c>
      <c r="B271" s="314" t="s">
        <v>243</v>
      </c>
      <c r="C271" s="303">
        <v>259</v>
      </c>
      <c r="D271" s="94">
        <v>0</v>
      </c>
      <c r="E271" s="94">
        <v>0</v>
      </c>
      <c r="F271" s="125" t="str">
        <f t="shared" si="4"/>
        <v>-</v>
      </c>
    </row>
    <row r="272" spans="1:6" s="3" customFormat="1">
      <c r="A272" s="132" t="s">
        <v>244</v>
      </c>
      <c r="B272" s="314" t="s">
        <v>245</v>
      </c>
      <c r="C272" s="303">
        <v>260</v>
      </c>
      <c r="D272" s="94">
        <v>0</v>
      </c>
      <c r="E272" s="94">
        <v>0</v>
      </c>
      <c r="F272" s="125"/>
    </row>
    <row r="273" spans="1:6" s="3" customFormat="1" ht="24">
      <c r="A273" s="132" t="s">
        <v>246</v>
      </c>
      <c r="B273" s="314" t="s">
        <v>247</v>
      </c>
      <c r="C273" s="303">
        <v>261</v>
      </c>
      <c r="D273" s="94">
        <v>0</v>
      </c>
      <c r="E273" s="94">
        <v>0</v>
      </c>
      <c r="F273" s="125"/>
    </row>
    <row r="274" spans="1:6" s="3" customFormat="1">
      <c r="A274" s="132" t="s">
        <v>248</v>
      </c>
      <c r="B274" s="314" t="s">
        <v>1327</v>
      </c>
      <c r="C274" s="303">
        <v>262</v>
      </c>
      <c r="D274" s="94">
        <v>0</v>
      </c>
      <c r="E274" s="94">
        <v>0</v>
      </c>
      <c r="F274" s="125"/>
    </row>
    <row r="275" spans="1:6" s="3" customFormat="1" ht="24">
      <c r="A275" s="132" t="s">
        <v>1328</v>
      </c>
      <c r="B275" s="314" t="s">
        <v>1329</v>
      </c>
      <c r="C275" s="303">
        <v>263</v>
      </c>
      <c r="D275" s="94">
        <v>0</v>
      </c>
      <c r="E275" s="94">
        <v>0</v>
      </c>
      <c r="F275" s="125"/>
    </row>
    <row r="276" spans="1:6" s="3" customFormat="1" ht="24">
      <c r="A276" s="132" t="s">
        <v>1330</v>
      </c>
      <c r="B276" s="314" t="s">
        <v>1331</v>
      </c>
      <c r="C276" s="303">
        <v>264</v>
      </c>
      <c r="D276" s="94">
        <v>0</v>
      </c>
      <c r="E276" s="94">
        <v>0</v>
      </c>
      <c r="F276" s="125"/>
    </row>
    <row r="277" spans="1:6" s="3" customFormat="1" ht="24">
      <c r="A277" s="132" t="s">
        <v>1332</v>
      </c>
      <c r="B277" s="314" t="s">
        <v>1333</v>
      </c>
      <c r="C277" s="303">
        <v>265</v>
      </c>
      <c r="D277" s="94">
        <v>0</v>
      </c>
      <c r="E277" s="94">
        <v>0</v>
      </c>
      <c r="F277" s="125"/>
    </row>
    <row r="278" spans="1:6" s="3" customFormat="1" ht="24">
      <c r="A278" s="132" t="s">
        <v>1334</v>
      </c>
      <c r="B278" s="314" t="s">
        <v>1335</v>
      </c>
      <c r="C278" s="303">
        <v>266</v>
      </c>
      <c r="D278" s="94">
        <v>0</v>
      </c>
      <c r="E278" s="94">
        <v>0</v>
      </c>
      <c r="F278" s="125"/>
    </row>
    <row r="279" spans="1:6" s="3" customFormat="1">
      <c r="A279" s="132" t="s">
        <v>1336</v>
      </c>
      <c r="B279" s="314" t="s">
        <v>1337</v>
      </c>
      <c r="C279" s="303">
        <v>267</v>
      </c>
      <c r="D279" s="94">
        <v>0</v>
      </c>
      <c r="E279" s="94">
        <v>0</v>
      </c>
      <c r="F279" s="125"/>
    </row>
    <row r="280" spans="1:6" s="3" customFormat="1">
      <c r="A280" s="132" t="s">
        <v>294</v>
      </c>
      <c r="B280" s="314" t="s">
        <v>295</v>
      </c>
      <c r="C280" s="303">
        <v>268</v>
      </c>
      <c r="D280" s="94">
        <v>0</v>
      </c>
      <c r="E280" s="94">
        <v>0</v>
      </c>
      <c r="F280" s="125"/>
    </row>
    <row r="281" spans="1:6" s="3" customFormat="1">
      <c r="A281" s="132" t="s">
        <v>296</v>
      </c>
      <c r="B281" s="314" t="s">
        <v>297</v>
      </c>
      <c r="C281" s="303">
        <v>269</v>
      </c>
      <c r="D281" s="94">
        <v>0</v>
      </c>
      <c r="E281" s="94">
        <v>0</v>
      </c>
      <c r="F281" s="125"/>
    </row>
    <row r="282" spans="1:6" s="3" customFormat="1">
      <c r="A282" s="132" t="s">
        <v>298</v>
      </c>
      <c r="B282" s="314" t="s">
        <v>299</v>
      </c>
      <c r="C282" s="303">
        <v>270</v>
      </c>
      <c r="D282" s="94">
        <v>0</v>
      </c>
      <c r="E282" s="94">
        <v>0</v>
      </c>
      <c r="F282" s="125"/>
    </row>
    <row r="283" spans="1:6" s="3" customFormat="1">
      <c r="A283" s="132" t="s">
        <v>300</v>
      </c>
      <c r="B283" s="314" t="s">
        <v>969</v>
      </c>
      <c r="C283" s="303">
        <v>271</v>
      </c>
      <c r="D283" s="94">
        <v>0</v>
      </c>
      <c r="E283" s="94">
        <v>0</v>
      </c>
      <c r="F283" s="125"/>
    </row>
    <row r="284" spans="1:6" s="3" customFormat="1" ht="24">
      <c r="A284" s="132" t="s">
        <v>970</v>
      </c>
      <c r="B284" s="314" t="s">
        <v>971</v>
      </c>
      <c r="C284" s="303">
        <v>272</v>
      </c>
      <c r="D284" s="94">
        <v>0</v>
      </c>
      <c r="E284" s="94">
        <v>0</v>
      </c>
      <c r="F284" s="125"/>
    </row>
    <row r="285" spans="1:6" s="3" customFormat="1" ht="24">
      <c r="A285" s="132" t="s">
        <v>972</v>
      </c>
      <c r="B285" s="314" t="s">
        <v>289</v>
      </c>
      <c r="C285" s="303">
        <v>273</v>
      </c>
      <c r="D285" s="94">
        <v>0</v>
      </c>
      <c r="E285" s="94">
        <v>0</v>
      </c>
      <c r="F285" s="125"/>
    </row>
    <row r="286" spans="1:6" s="3" customFormat="1">
      <c r="A286" s="321" t="s">
        <v>3413</v>
      </c>
      <c r="B286" s="322" t="s">
        <v>3414</v>
      </c>
      <c r="C286" s="303">
        <v>274</v>
      </c>
      <c r="D286" s="94">
        <v>0</v>
      </c>
      <c r="E286" s="94">
        <v>0</v>
      </c>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236565</v>
      </c>
      <c r="E288" s="94">
        <v>232628</v>
      </c>
      <c r="F288" s="125">
        <f t="shared" si="4"/>
        <v>98.335763954938386</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v>6375</v>
      </c>
      <c r="E290" s="94"/>
      <c r="F290" s="125">
        <f t="shared" si="4"/>
        <v>0</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v>0</v>
      </c>
      <c r="E295" s="94">
        <v>0</v>
      </c>
      <c r="F295" s="125" t="str">
        <f t="shared" si="4"/>
        <v>-</v>
      </c>
    </row>
    <row r="296" spans="1:6" s="3" customFormat="1">
      <c r="A296" s="321" t="s">
        <v>3415</v>
      </c>
      <c r="B296" s="323" t="s">
        <v>3416</v>
      </c>
      <c r="C296" s="303">
        <v>284</v>
      </c>
      <c r="D296" s="94">
        <v>0</v>
      </c>
      <c r="E296" s="94">
        <v>0</v>
      </c>
      <c r="F296" s="125"/>
    </row>
    <row r="297" spans="1:6" s="3" customFormat="1">
      <c r="A297" s="321" t="s">
        <v>3417</v>
      </c>
      <c r="B297" s="323" t="s">
        <v>2054</v>
      </c>
      <c r="C297" s="303">
        <v>285</v>
      </c>
      <c r="D297" s="94">
        <v>0</v>
      </c>
      <c r="E297" s="94">
        <v>0</v>
      </c>
      <c r="F297" s="125"/>
    </row>
    <row r="298" spans="1:6" s="3" customFormat="1">
      <c r="A298" s="321">
        <v>23954</v>
      </c>
      <c r="B298" s="323" t="s">
        <v>2055</v>
      </c>
      <c r="C298" s="303">
        <v>286</v>
      </c>
      <c r="D298" s="94">
        <v>0</v>
      </c>
      <c r="E298" s="94">
        <v>0</v>
      </c>
      <c r="F298" s="125"/>
    </row>
    <row r="299" spans="1:6" s="3" customFormat="1">
      <c r="A299" s="321">
        <v>23955</v>
      </c>
      <c r="B299" s="323" t="s">
        <v>2056</v>
      </c>
      <c r="C299" s="303">
        <v>287</v>
      </c>
      <c r="D299" s="94">
        <v>0</v>
      </c>
      <c r="E299" s="94">
        <v>0</v>
      </c>
      <c r="F299" s="125"/>
    </row>
    <row r="300" spans="1:6" s="3" customFormat="1">
      <c r="A300" s="321">
        <v>23956</v>
      </c>
      <c r="B300" s="323" t="s">
        <v>2057</v>
      </c>
      <c r="C300" s="303">
        <v>288</v>
      </c>
      <c r="D300" s="94">
        <v>0</v>
      </c>
      <c r="E300" s="94">
        <v>0</v>
      </c>
      <c r="F300" s="125"/>
    </row>
    <row r="301" spans="1:6" s="3" customFormat="1">
      <c r="A301" s="321">
        <v>23957</v>
      </c>
      <c r="B301" s="323" t="s">
        <v>2058</v>
      </c>
      <c r="C301" s="303">
        <v>289</v>
      </c>
      <c r="D301" s="94">
        <v>0</v>
      </c>
      <c r="E301" s="94">
        <v>0</v>
      </c>
      <c r="F301" s="125"/>
    </row>
    <row r="302" spans="1:6" s="3" customFormat="1">
      <c r="A302" s="132">
        <v>23958</v>
      </c>
      <c r="B302" s="104" t="s">
        <v>2059</v>
      </c>
      <c r="C302" s="303">
        <v>290</v>
      </c>
      <c r="D302" s="94">
        <v>0</v>
      </c>
      <c r="E302" s="94">
        <v>0</v>
      </c>
      <c r="F302" s="125"/>
    </row>
    <row r="303" spans="1:6" s="3" customFormat="1">
      <c r="A303" s="132" t="s">
        <v>292</v>
      </c>
      <c r="B303" s="104" t="s">
        <v>293</v>
      </c>
      <c r="C303" s="303">
        <v>291</v>
      </c>
      <c r="D303" s="94">
        <v>0</v>
      </c>
      <c r="E303" s="94">
        <v>0</v>
      </c>
      <c r="F303" s="125" t="str">
        <f t="shared" si="4"/>
        <v>-</v>
      </c>
    </row>
    <row r="304" spans="1:6" s="3" customFormat="1">
      <c r="A304" s="132">
        <v>26224</v>
      </c>
      <c r="B304" s="104" t="s">
        <v>1419</v>
      </c>
      <c r="C304" s="303">
        <v>292</v>
      </c>
      <c r="D304" s="94">
        <v>0</v>
      </c>
      <c r="E304" s="94">
        <v>0</v>
      </c>
      <c r="F304" s="125" t="str">
        <f t="shared" si="4"/>
        <v>-</v>
      </c>
    </row>
    <row r="305" spans="1:6" s="3" customFormat="1">
      <c r="A305" s="132">
        <v>26233</v>
      </c>
      <c r="B305" s="104" t="s">
        <v>2125</v>
      </c>
      <c r="C305" s="303">
        <v>293</v>
      </c>
      <c r="D305" s="94">
        <v>0</v>
      </c>
      <c r="E305" s="94">
        <v>0</v>
      </c>
      <c r="F305" s="125" t="str">
        <f t="shared" si="4"/>
        <v>-</v>
      </c>
    </row>
    <row r="306" spans="1:6" s="3" customFormat="1">
      <c r="A306" s="132" t="s">
        <v>2126</v>
      </c>
      <c r="B306" s="104" t="s">
        <v>2127</v>
      </c>
      <c r="C306" s="303">
        <v>294</v>
      </c>
      <c r="D306" s="94">
        <v>0</v>
      </c>
      <c r="E306" s="94">
        <v>0</v>
      </c>
      <c r="F306" s="125" t="str">
        <f t="shared" si="4"/>
        <v>-</v>
      </c>
    </row>
    <row r="307" spans="1:6" s="3" customFormat="1">
      <c r="A307" s="132">
        <v>26244</v>
      </c>
      <c r="B307" s="104" t="s">
        <v>2128</v>
      </c>
      <c r="C307" s="303">
        <v>295</v>
      </c>
      <c r="D307" s="94">
        <v>0</v>
      </c>
      <c r="E307" s="94">
        <v>0</v>
      </c>
      <c r="F307" s="125" t="str">
        <f t="shared" si="4"/>
        <v>-</v>
      </c>
    </row>
    <row r="308" spans="1:6" s="3" customFormat="1">
      <c r="A308" s="132">
        <v>26314</v>
      </c>
      <c r="B308" s="104" t="s">
        <v>2129</v>
      </c>
      <c r="C308" s="303">
        <v>296</v>
      </c>
      <c r="D308" s="94">
        <v>0</v>
      </c>
      <c r="E308" s="94">
        <v>0</v>
      </c>
      <c r="F308" s="125" t="str">
        <f t="shared" si="4"/>
        <v>-</v>
      </c>
    </row>
    <row r="309" spans="1:6" s="3" customFormat="1">
      <c r="A309" s="132" t="s">
        <v>2130</v>
      </c>
      <c r="B309" s="104" t="s">
        <v>2131</v>
      </c>
      <c r="C309" s="303">
        <v>297</v>
      </c>
      <c r="D309" s="94">
        <v>0</v>
      </c>
      <c r="E309" s="94">
        <v>0</v>
      </c>
      <c r="F309" s="125" t="str">
        <f t="shared" si="4"/>
        <v>-</v>
      </c>
    </row>
    <row r="310" spans="1:6" s="3" customFormat="1">
      <c r="A310" s="132">
        <v>26434</v>
      </c>
      <c r="B310" s="104" t="s">
        <v>2132</v>
      </c>
      <c r="C310" s="303">
        <v>298</v>
      </c>
      <c r="D310" s="94">
        <v>0</v>
      </c>
      <c r="E310" s="94">
        <v>0</v>
      </c>
      <c r="F310" s="125" t="str">
        <f t="shared" si="4"/>
        <v>-</v>
      </c>
    </row>
    <row r="311" spans="1:6" s="3" customFormat="1">
      <c r="A311" s="132">
        <v>26443</v>
      </c>
      <c r="B311" s="104" t="s">
        <v>2830</v>
      </c>
      <c r="C311" s="303">
        <v>299</v>
      </c>
      <c r="D311" s="94">
        <v>0</v>
      </c>
      <c r="E311" s="94">
        <v>0</v>
      </c>
      <c r="F311" s="125" t="str">
        <f t="shared" si="4"/>
        <v>-</v>
      </c>
    </row>
    <row r="312" spans="1:6" s="3" customFormat="1">
      <c r="A312" s="132" t="s">
        <v>2831</v>
      </c>
      <c r="B312" s="104" t="s">
        <v>2832</v>
      </c>
      <c r="C312" s="303">
        <v>300</v>
      </c>
      <c r="D312" s="94">
        <v>0</v>
      </c>
      <c r="E312" s="94">
        <v>0</v>
      </c>
      <c r="F312" s="125" t="str">
        <f t="shared" si="4"/>
        <v>-</v>
      </c>
    </row>
    <row r="313" spans="1:6" s="3" customFormat="1">
      <c r="A313" s="132">
        <v>26454</v>
      </c>
      <c r="B313" s="104" t="s">
        <v>2833</v>
      </c>
      <c r="C313" s="303">
        <v>301</v>
      </c>
      <c r="D313" s="94">
        <v>0</v>
      </c>
      <c r="E313" s="94">
        <v>0</v>
      </c>
      <c r="F313" s="125" t="str">
        <f t="shared" si="4"/>
        <v>-</v>
      </c>
    </row>
    <row r="314" spans="1:6" s="3" customFormat="1">
      <c r="A314" s="132" t="s">
        <v>2834</v>
      </c>
      <c r="B314" s="104" t="s">
        <v>2835</v>
      </c>
      <c r="C314" s="303">
        <v>302</v>
      </c>
      <c r="D314" s="94">
        <v>0</v>
      </c>
      <c r="E314" s="94">
        <v>0</v>
      </c>
      <c r="F314" s="125" t="str">
        <f t="shared" si="4"/>
        <v>-</v>
      </c>
    </row>
    <row r="315" spans="1:6" s="3" customFormat="1">
      <c r="A315" s="132">
        <v>26464</v>
      </c>
      <c r="B315" s="104" t="s">
        <v>2836</v>
      </c>
      <c r="C315" s="303">
        <v>303</v>
      </c>
      <c r="D315" s="94">
        <v>0</v>
      </c>
      <c r="E315" s="94">
        <v>0</v>
      </c>
      <c r="F315" s="125" t="str">
        <f t="shared" si="4"/>
        <v>-</v>
      </c>
    </row>
    <row r="316" spans="1:6" s="3" customFormat="1">
      <c r="A316" s="132">
        <v>26473</v>
      </c>
      <c r="B316" s="104" t="s">
        <v>1479</v>
      </c>
      <c r="C316" s="303">
        <v>304</v>
      </c>
      <c r="D316" s="94">
        <v>0</v>
      </c>
      <c r="E316" s="94">
        <v>0</v>
      </c>
      <c r="F316" s="125" t="str">
        <f t="shared" si="4"/>
        <v>-</v>
      </c>
    </row>
    <row r="317" spans="1:6" s="3" customFormat="1">
      <c r="A317" s="132" t="s">
        <v>1480</v>
      </c>
      <c r="B317" s="104" t="s">
        <v>1481</v>
      </c>
      <c r="C317" s="303">
        <v>305</v>
      </c>
      <c r="D317" s="94">
        <v>0</v>
      </c>
      <c r="E317" s="94">
        <v>0</v>
      </c>
      <c r="F317" s="125" t="str">
        <f t="shared" si="4"/>
        <v>-</v>
      </c>
    </row>
    <row r="318" spans="1:6" s="3" customFormat="1">
      <c r="A318" s="132">
        <v>26484</v>
      </c>
      <c r="B318" s="104" t="s">
        <v>1482</v>
      </c>
      <c r="C318" s="303">
        <v>306</v>
      </c>
      <c r="D318" s="94">
        <v>0</v>
      </c>
      <c r="E318" s="94">
        <v>0</v>
      </c>
      <c r="F318" s="125" t="str">
        <f t="shared" si="4"/>
        <v>-</v>
      </c>
    </row>
    <row r="319" spans="1:6" s="3" customFormat="1">
      <c r="A319" s="132">
        <v>26534</v>
      </c>
      <c r="B319" s="104" t="s">
        <v>1483</v>
      </c>
      <c r="C319" s="303">
        <v>307</v>
      </c>
      <c r="D319" s="94">
        <v>0</v>
      </c>
      <c r="E319" s="94">
        <v>0</v>
      </c>
      <c r="F319" s="125" t="str">
        <f t="shared" si="4"/>
        <v>-</v>
      </c>
    </row>
    <row r="320" spans="1:6" s="3" customFormat="1">
      <c r="A320" s="132">
        <v>26544</v>
      </c>
      <c r="B320" s="104" t="s">
        <v>1484</v>
      </c>
      <c r="C320" s="303">
        <v>308</v>
      </c>
      <c r="D320" s="94">
        <v>0</v>
      </c>
      <c r="E320" s="94">
        <v>0</v>
      </c>
      <c r="F320" s="125" t="str">
        <f t="shared" si="4"/>
        <v>-</v>
      </c>
    </row>
    <row r="321" spans="1:7" s="3" customFormat="1">
      <c r="A321" s="132">
        <v>26554</v>
      </c>
      <c r="B321" s="104" t="s">
        <v>1485</v>
      </c>
      <c r="C321" s="303">
        <v>309</v>
      </c>
      <c r="D321" s="94">
        <v>0</v>
      </c>
      <c r="E321" s="94">
        <v>0</v>
      </c>
      <c r="F321" s="125" t="str">
        <f t="shared" si="4"/>
        <v>-</v>
      </c>
    </row>
    <row r="322" spans="1:7" s="3" customFormat="1" ht="14.1" customHeight="1">
      <c r="A322" s="319">
        <v>26564</v>
      </c>
      <c r="B322" s="324" t="s">
        <v>1486</v>
      </c>
      <c r="C322" s="306">
        <v>310</v>
      </c>
      <c r="D322" s="95">
        <v>0</v>
      </c>
      <c r="E322" s="95">
        <v>0</v>
      </c>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JASMINA BUTKOVIĆ</v>
      </c>
      <c r="B325" s="291"/>
      <c r="D325" s="293"/>
      <c r="E325" s="293"/>
      <c r="F325" s="291"/>
      <c r="G325" s="307"/>
    </row>
    <row r="326" spans="1:7" s="292" customFormat="1" ht="15" customHeight="1">
      <c r="A326" s="291" t="str">
        <f>IF(RefStr!H27="","Telefon za kontakt: _________________","Telefon za kontakt: " &amp; RefStr!H27)</f>
        <v>Telefon za kontakt: 052540145</v>
      </c>
      <c r="B326" s="291"/>
      <c r="F326" s="291"/>
      <c r="G326" s="307"/>
    </row>
    <row r="327" spans="1:7" s="292" customFormat="1" ht="15" customHeight="1">
      <c r="A327" s="291" t="str">
        <f>IF(RefStr!H33="","Odgovorna osoba: _____________________________","Odgovorna osoba: " &amp; RefStr!H33)</f>
        <v>Odgovorna osoba: MILICA MEŠTROVIĆ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0" activePane="bottomLeft" state="frozen"/>
      <selection pane="bottomLeft" activeCell="E133" sqref="E13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19601</v>
      </c>
      <c r="C4" s="429"/>
      <c r="D4" s="429"/>
      <c r="E4" s="430">
        <f>SUM(Skriveni!G1287:G1423)</f>
        <v>4663090.2690000003</v>
      </c>
      <c r="F4" s="431"/>
    </row>
    <row r="5" spans="1:6" ht="15" customHeight="1">
      <c r="B5" s="428" t="str">
        <f>"Naziv: "&amp;IF(RefStr!B10&lt;&gt;"",RefStr!B10,"_______________________________________")</f>
        <v>Naziv: UČENIČKI DOM PULA</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5590 Ostali smještaj</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4254035</v>
      </c>
      <c r="E121" s="97">
        <f>E122+E125+E128+E129+SUM(E132:E135)</f>
        <v>4191533</v>
      </c>
      <c r="F121" s="125">
        <f t="shared" si="1"/>
        <v>98.530759619984323</v>
      </c>
    </row>
    <row r="122" spans="1:6" s="3" customFormat="1">
      <c r="A122" s="132" t="s">
        <v>2919</v>
      </c>
      <c r="B122" s="105" t="s">
        <v>3973</v>
      </c>
      <c r="C122" s="303">
        <v>111</v>
      </c>
      <c r="D122" s="97">
        <f>SUM(D123:D124)</f>
        <v>0</v>
      </c>
      <c r="E122" s="97">
        <f>SUM(E123:E124)</f>
        <v>0</v>
      </c>
      <c r="F122" s="125" t="str">
        <f t="shared" si="1"/>
        <v>-</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4254035</v>
      </c>
      <c r="E133" s="94">
        <v>4191533</v>
      </c>
      <c r="F133" s="125">
        <f t="shared" si="1"/>
        <v>98.530759619984323</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4254035</v>
      </c>
      <c r="E148" s="107">
        <f>E12+E29+E35+E42+E82+E89+E96+E114+E121+E136</f>
        <v>4191533</v>
      </c>
      <c r="F148" s="126">
        <f t="shared" si="2"/>
        <v>98.530759619984323</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JASMINA BUTKOVIĆ</v>
      </c>
      <c r="B151" s="291"/>
      <c r="D151" s="293"/>
      <c r="E151" s="293"/>
      <c r="F151" s="291"/>
      <c r="G151" s="307"/>
    </row>
    <row r="152" spans="1:7" s="292" customFormat="1" ht="15" customHeight="1">
      <c r="A152" s="291" t="str">
        <f>IF(RefStr!H27="","Telefon za kontakt: _________________","Telefon za kontakt: " &amp; RefStr!H27)</f>
        <v>Telefon za kontakt: 052540145</v>
      </c>
      <c r="B152" s="291"/>
      <c r="E152" s="291"/>
      <c r="F152" s="291"/>
      <c r="G152" s="307"/>
    </row>
    <row r="153" spans="1:7" s="292" customFormat="1" ht="15" customHeight="1">
      <c r="A153" s="291" t="str">
        <f>IF(RefStr!H33="","Odgovorna osoba: _____________________________","Odgovorna osoba: " &amp; RefStr!H33)</f>
        <v>Odgovorna osoba: MILICA MEŠTROVIĆ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E17" sqref="E17"/>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19601</v>
      </c>
      <c r="C4" s="450"/>
      <c r="D4" s="430">
        <f>SUM(Skriveni!G1424:G1467)</f>
        <v>7.3260000000000005</v>
      </c>
      <c r="E4" s="431"/>
    </row>
    <row r="5" spans="1:6" ht="15" customHeight="1">
      <c r="B5" s="428" t="str">
        <f>"Naziv: "&amp;IF(RefStr!B10&lt;&gt;"",RefStr!B10,"_______________________________________")</f>
        <v>Naziv: UČENIČKI DOM PULA</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5590 Ostali smještaj</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333</v>
      </c>
    </row>
    <row r="13" spans="1:6" s="3" customFormat="1" ht="14.1" customHeight="1">
      <c r="A13" s="301" t="s">
        <v>3306</v>
      </c>
      <c r="B13" s="302" t="s">
        <v>3307</v>
      </c>
      <c r="C13" s="303">
        <v>2</v>
      </c>
      <c r="D13" s="97">
        <f>D14+D21</f>
        <v>0</v>
      </c>
      <c r="E13" s="134">
        <f>E14+E21</f>
        <v>333</v>
      </c>
    </row>
    <row r="14" spans="1:6" s="3" customFormat="1" ht="14.1" customHeight="1">
      <c r="A14" s="301" t="s">
        <v>1215</v>
      </c>
      <c r="B14" s="302" t="s">
        <v>3308</v>
      </c>
      <c r="C14" s="303">
        <v>3</v>
      </c>
      <c r="D14" s="97">
        <f>SUM(D15:D20)</f>
        <v>0</v>
      </c>
      <c r="E14" s="134">
        <f>SUM(E15:E20)</f>
        <v>333</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v>333</v>
      </c>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JASMINA BUTKOVIĆ</v>
      </c>
      <c r="B59" s="291"/>
      <c r="D59" s="293"/>
      <c r="E59" s="293"/>
      <c r="F59" s="291"/>
      <c r="G59" s="307"/>
    </row>
    <row r="60" spans="1:7" s="292" customFormat="1" ht="15" customHeight="1">
      <c r="A60" s="291" t="str">
        <f>IF(RefStr!H27="","Telefon za kontakt: _________________","Telefon za kontakt: " &amp; RefStr!H27)</f>
        <v>Telefon za kontakt: 052540145</v>
      </c>
      <c r="B60" s="291"/>
      <c r="F60" s="291"/>
      <c r="G60" s="307"/>
    </row>
    <row r="61" spans="1:7" s="292" customFormat="1" ht="15" customHeight="1">
      <c r="A61" s="291" t="str">
        <f>IF(RefStr!H33="","Odgovorna osoba: _____________________________","Odgovorna osoba: " &amp; RefStr!H33)</f>
        <v>Odgovorna osoba: MILICA MEŠTROVIĆ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4" activePane="bottomLeft" state="frozen"/>
      <selection pane="bottomLeft" activeCell="D103" sqref="D103"/>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19601</v>
      </c>
      <c r="C4" s="430">
        <f>SUM(Skriveni!G1468:G1561)</f>
        <v>358645.28600000008</v>
      </c>
      <c r="D4" s="431"/>
    </row>
    <row r="5" spans="1:5" s="23" customFormat="1" ht="15" customHeight="1">
      <c r="B5" s="98" t="str">
        <f>"Naziv: "&amp;IF(RefStr!B10&lt;&gt;"",RefStr!B10,"_______________________________________")</f>
        <v>Naziv: UČENIČKI DOM PULA</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5590 Ostali smještaj</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242940</v>
      </c>
    </row>
    <row r="13" spans="1:5" s="2" customFormat="1">
      <c r="A13" s="270"/>
      <c r="B13" s="271" t="s">
        <v>2062</v>
      </c>
      <c r="C13" s="264">
        <v>2</v>
      </c>
      <c r="D13" s="140">
        <f>D14+D15+D23+D24</f>
        <v>4188246</v>
      </c>
    </row>
    <row r="14" spans="1:5" s="2" customFormat="1">
      <c r="A14" s="270"/>
      <c r="B14" s="271" t="s">
        <v>4041</v>
      </c>
      <c r="C14" s="264">
        <v>3</v>
      </c>
      <c r="D14" s="141">
        <v>37212</v>
      </c>
    </row>
    <row r="15" spans="1:5" s="2" customFormat="1">
      <c r="A15" s="270" t="s">
        <v>1181</v>
      </c>
      <c r="B15" s="271" t="s">
        <v>3078</v>
      </c>
      <c r="C15" s="264">
        <v>4</v>
      </c>
      <c r="D15" s="140">
        <f>SUM(D16:D22)</f>
        <v>4057936</v>
      </c>
    </row>
    <row r="16" spans="1:5" s="2" customFormat="1">
      <c r="A16" s="272" t="s">
        <v>1182</v>
      </c>
      <c r="B16" s="273" t="s">
        <v>1183</v>
      </c>
      <c r="C16" s="264">
        <v>5</v>
      </c>
      <c r="D16" s="141">
        <v>2357417</v>
      </c>
    </row>
    <row r="17" spans="1:4" s="2" customFormat="1">
      <c r="A17" s="272" t="s">
        <v>1184</v>
      </c>
      <c r="B17" s="273" t="s">
        <v>1185</v>
      </c>
      <c r="C17" s="264">
        <v>6</v>
      </c>
      <c r="D17" s="141">
        <v>1683071</v>
      </c>
    </row>
    <row r="18" spans="1:4" s="2" customFormat="1">
      <c r="A18" s="272" t="s">
        <v>1186</v>
      </c>
      <c r="B18" s="273" t="s">
        <v>1187</v>
      </c>
      <c r="C18" s="264">
        <v>7</v>
      </c>
      <c r="D18" s="141">
        <v>12173</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5275</v>
      </c>
    </row>
    <row r="23" spans="1:4" s="2" customFormat="1">
      <c r="A23" s="270" t="s">
        <v>3033</v>
      </c>
      <c r="B23" s="271" t="s">
        <v>3034</v>
      </c>
      <c r="C23" s="264">
        <v>12</v>
      </c>
      <c r="D23" s="141">
        <v>93098</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4198558</v>
      </c>
    </row>
    <row r="31" spans="1:4" s="2" customFormat="1">
      <c r="A31" s="272"/>
      <c r="B31" s="271" t="s">
        <v>4041</v>
      </c>
      <c r="C31" s="264">
        <v>20</v>
      </c>
      <c r="D31" s="141">
        <v>36492</v>
      </c>
    </row>
    <row r="32" spans="1:4" s="2" customFormat="1">
      <c r="A32" s="270" t="s">
        <v>1181</v>
      </c>
      <c r="B32" s="271" t="s">
        <v>3081</v>
      </c>
      <c r="C32" s="264">
        <v>21</v>
      </c>
      <c r="D32" s="140">
        <f>SUM(D33:D39)</f>
        <v>4062593</v>
      </c>
    </row>
    <row r="33" spans="1:4" s="2" customFormat="1">
      <c r="A33" s="272" t="s">
        <v>1182</v>
      </c>
      <c r="B33" s="273" t="s">
        <v>1183</v>
      </c>
      <c r="C33" s="264">
        <v>22</v>
      </c>
      <c r="D33" s="141">
        <v>2355466</v>
      </c>
    </row>
    <row r="34" spans="1:4" s="2" customFormat="1">
      <c r="A34" s="272" t="s">
        <v>1184</v>
      </c>
      <c r="B34" s="273" t="s">
        <v>1185</v>
      </c>
      <c r="C34" s="264">
        <v>23</v>
      </c>
      <c r="D34" s="141">
        <v>1689645</v>
      </c>
    </row>
    <row r="35" spans="1:4" s="2" customFormat="1">
      <c r="A35" s="272" t="s">
        <v>1186</v>
      </c>
      <c r="B35" s="273" t="s">
        <v>1187</v>
      </c>
      <c r="C35" s="264">
        <v>24</v>
      </c>
      <c r="D35" s="141">
        <v>12207</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5275</v>
      </c>
    </row>
    <row r="40" spans="1:4" s="2" customFormat="1">
      <c r="A40" s="275" t="s">
        <v>3033</v>
      </c>
      <c r="B40" s="271" t="s">
        <v>3034</v>
      </c>
      <c r="C40" s="264">
        <v>29</v>
      </c>
      <c r="D40" s="141">
        <v>99473</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232628</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232628</v>
      </c>
    </row>
    <row r="102" spans="1:5" s="2" customFormat="1">
      <c r="A102" s="272"/>
      <c r="B102" s="280" t="s">
        <v>4041</v>
      </c>
      <c r="C102" s="264">
        <v>91</v>
      </c>
      <c r="D102" s="141">
        <v>720</v>
      </c>
    </row>
    <row r="103" spans="1:5" s="2" customFormat="1">
      <c r="A103" s="272" t="s">
        <v>1181</v>
      </c>
      <c r="B103" s="280" t="s">
        <v>1365</v>
      </c>
      <c r="C103" s="264">
        <v>92</v>
      </c>
      <c r="D103" s="141">
        <v>231908</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JASMINA BUTKOVIĆ</v>
      </c>
      <c r="B109" s="291"/>
      <c r="C109" s="293"/>
      <c r="D109" s="293"/>
      <c r="E109" s="291"/>
    </row>
    <row r="110" spans="1:5" s="292" customFormat="1" ht="15" customHeight="1">
      <c r="A110" s="291" t="str">
        <f>IF(RefStr!H27="","Telefon za kontakt: _________________","Telefon za kontakt: " &amp; RefStr!H27)</f>
        <v>Telefon za kontakt: 052540145</v>
      </c>
      <c r="B110" s="291"/>
      <c r="E110" s="291"/>
    </row>
    <row r="111" spans="1:5" s="292" customFormat="1" ht="15" customHeight="1">
      <c r="A111" s="291" t="str">
        <f>IF(RefStr!H33="","Odgovorna osoba: _____________________________","Odgovorna osoba: " &amp; RefStr!H33)</f>
        <v>Odgovorna osoba: MILICA MEŠTROVIĆ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A287" sqref="A287"/>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19601</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2019-01-29T11:47:29Z</cp:lastPrinted>
  <dcterms:created xsi:type="dcterms:W3CDTF">2001-11-21T09:32:18Z</dcterms:created>
  <dcterms:modified xsi:type="dcterms:W3CDTF">2019-01-29T11:49:29Z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